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Polní cesta C12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Polní cesta C12'!$C$84:$K$247</definedName>
    <definedName name="_xlnm._FilterDatabase" localSheetId="2" hidden="1">'VON - Vedlejší a ostatní ...'!$C$81:$K$116</definedName>
    <definedName name="_xlnm.Print_Titles" localSheetId="0">'Rekapitulace stavby'!$52:$52</definedName>
    <definedName name="_xlnm.Print_Titles" localSheetId="1">'SO-101 - Polní cesta C12'!$84:$84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Polní cesta C12'!$C$4:$J$39,'SO-101 - Polní cesta C12'!$C$45:$J$66,'SO-101 - Polní cesta C12'!$C$72:$K$247</definedName>
    <definedName name="_xlnm.Print_Area" localSheetId="2">'VON - Vedlejší a ostatní ...'!$C$4:$J$39,'VON - Vedlejší a ostatní ...'!$C$45:$J$63,'VON - Vedlejší a ostatní ...'!$C$69:$K$116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 s="1"/>
  <c r="BI114" i="3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 s="1"/>
  <c r="E7"/>
  <c r="E48"/>
  <c r="J37" i="2"/>
  <c r="J36"/>
  <c r="AY55" i="1"/>
  <c r="J35" i="2"/>
  <c r="AX55" i="1" s="1"/>
  <c r="BI245" i="2"/>
  <c r="BH245"/>
  <c r="BG245"/>
  <c r="BF245"/>
  <c r="T245"/>
  <c r="T244"/>
  <c r="R245"/>
  <c r="R244" s="1"/>
  <c r="P245"/>
  <c r="P244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5"/>
  <c r="BH95"/>
  <c r="BG95"/>
  <c r="BF95"/>
  <c r="T95"/>
  <c r="R95"/>
  <c r="P95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 s="1"/>
  <c r="J17"/>
  <c r="J12"/>
  <c r="J52"/>
  <c r="E7"/>
  <c r="E75"/>
  <c r="L50" i="1"/>
  <c r="AM50"/>
  <c r="AM49"/>
  <c r="L49"/>
  <c r="AM47"/>
  <c r="L47"/>
  <c r="L45"/>
  <c r="L44"/>
  <c r="BK161" i="2"/>
  <c r="J116"/>
  <c r="BK189"/>
  <c r="BK106"/>
  <c r="J161"/>
  <c r="J230"/>
  <c r="J120"/>
  <c r="J88" i="3"/>
  <c r="BK240" i="2"/>
  <c r="BK120"/>
  <c r="J133"/>
  <c r="BK204"/>
  <c r="J157"/>
  <c r="BK234"/>
  <c r="J169"/>
  <c r="J98" i="3"/>
  <c r="BK165" i="2"/>
  <c r="BK88"/>
  <c r="BK153"/>
  <c r="J245"/>
  <c r="J125"/>
  <c r="J212"/>
  <c r="BK114" i="3"/>
  <c r="BK106"/>
  <c r="BK92"/>
  <c r="J137" i="2"/>
  <c r="J234"/>
  <c r="J129"/>
  <c r="J199"/>
  <c r="J88"/>
  <c r="J194"/>
  <c r="J114" i="3"/>
  <c r="BK108"/>
  <c r="BK175" i="2"/>
  <c r="AS54" i="1"/>
  <c r="J189" i="2"/>
  <c r="BK111" i="3"/>
  <c r="J95"/>
  <c r="J149" i="2"/>
  <c r="BK228"/>
  <c r="BK110"/>
  <c r="BK169"/>
  <c r="J228"/>
  <c r="BK137"/>
  <c r="BK88" i="3"/>
  <c r="J111"/>
  <c r="BK98"/>
  <c r="BK224" i="2"/>
  <c r="BK245"/>
  <c r="BK145"/>
  <c r="J207"/>
  <c r="J106"/>
  <c r="BK184"/>
  <c r="BK95" i="3"/>
  <c r="BK101"/>
  <c r="BK157" i="2"/>
  <c r="J184"/>
  <c r="BK102"/>
  <c r="J141"/>
  <c r="J224"/>
  <c r="BK116"/>
  <c r="BK85" i="3"/>
  <c r="BK236" i="2"/>
  <c r="BK125"/>
  <c r="BK141"/>
  <c r="J153"/>
  <c r="J204"/>
  <c r="J101" i="3"/>
  <c r="J103"/>
  <c r="J92"/>
  <c r="BK194" i="2"/>
  <c r="BK129"/>
  <c r="J175"/>
  <c r="J236"/>
  <c r="J145"/>
  <c r="J219"/>
  <c r="J108" i="3"/>
  <c r="J106"/>
  <c r="BK212" i="2"/>
  <c r="BK133"/>
  <c r="BK149"/>
  <c r="BK230"/>
  <c r="J165"/>
  <c r="J102"/>
  <c r="BK207"/>
  <c r="BK95"/>
  <c r="BK103" i="3"/>
  <c r="BK199" i="2"/>
  <c r="J240"/>
  <c r="BK179"/>
  <c r="BK219"/>
  <c r="J95"/>
  <c r="J179"/>
  <c r="J110"/>
  <c r="J85" i="3"/>
  <c r="R87" i="2" l="1"/>
  <c r="BK183"/>
  <c r="J183" s="1"/>
  <c r="J62" s="1"/>
  <c r="P198"/>
  <c r="BK223"/>
  <c r="J223" s="1"/>
  <c r="J64" s="1"/>
  <c r="BK91" i="3"/>
  <c r="J91" s="1"/>
  <c r="J62" s="1"/>
  <c r="P87" i="2"/>
  <c r="P183"/>
  <c r="BK198"/>
  <c r="J198" s="1"/>
  <c r="J63" s="1"/>
  <c r="T223"/>
  <c r="T86" s="1"/>
  <c r="T85" s="1"/>
  <c r="R84" i="3"/>
  <c r="P91"/>
  <c r="BK87" i="2"/>
  <c r="J87"/>
  <c r="J61" s="1"/>
  <c r="T183"/>
  <c r="R198"/>
  <c r="P223"/>
  <c r="P84" i="3"/>
  <c r="P83" s="1"/>
  <c r="P82" s="1"/>
  <c r="AU56" i="1" s="1"/>
  <c r="R91" i="3"/>
  <c r="T87" i="2"/>
  <c r="R183"/>
  <c r="T198"/>
  <c r="R223"/>
  <c r="BK84" i="3"/>
  <c r="BK83" s="1"/>
  <c r="J83" s="1"/>
  <c r="J60" s="1"/>
  <c r="T84"/>
  <c r="T91"/>
  <c r="BK244" i="2"/>
  <c r="J244"/>
  <c r="J65"/>
  <c r="J52" i="3"/>
  <c r="F79"/>
  <c r="BE85"/>
  <c r="BE88"/>
  <c r="BE92"/>
  <c r="BE111"/>
  <c r="BE108"/>
  <c r="BE114"/>
  <c r="E72"/>
  <c r="BE95"/>
  <c r="BE98"/>
  <c r="BE106"/>
  <c r="BE101"/>
  <c r="BE103"/>
  <c r="F55" i="2"/>
  <c r="J79"/>
  <c r="BE88"/>
  <c r="BE102"/>
  <c r="BE149"/>
  <c r="BE157"/>
  <c r="BE110"/>
  <c r="BE116"/>
  <c r="BE125"/>
  <c r="BE129"/>
  <c r="BE137"/>
  <c r="BE175"/>
  <c r="BE184"/>
  <c r="BE224"/>
  <c r="BE228"/>
  <c r="BE133"/>
  <c r="BE161"/>
  <c r="BE165"/>
  <c r="BE189"/>
  <c r="BE194"/>
  <c r="BE199"/>
  <c r="BE204"/>
  <c r="BE212"/>
  <c r="BE219"/>
  <c r="BE234"/>
  <c r="BE236"/>
  <c r="BE240"/>
  <c r="BE245"/>
  <c r="E48"/>
  <c r="BE95"/>
  <c r="BE106"/>
  <c r="BE120"/>
  <c r="BE141"/>
  <c r="BE145"/>
  <c r="BE153"/>
  <c r="BE169"/>
  <c r="BE179"/>
  <c r="BE207"/>
  <c r="BE230"/>
  <c r="F34"/>
  <c r="BA55" i="1" s="1"/>
  <c r="F35" i="3"/>
  <c r="BB56" i="1" s="1"/>
  <c r="J34" i="2"/>
  <c r="AW55" i="1" s="1"/>
  <c r="F34" i="3"/>
  <c r="BA56" i="1" s="1"/>
  <c r="F37" i="3"/>
  <c r="BD56" i="1" s="1"/>
  <c r="F36" i="2"/>
  <c r="BC55" i="1" s="1"/>
  <c r="F35" i="2"/>
  <c r="BB55" i="1" s="1"/>
  <c r="J34" i="3"/>
  <c r="AW56" i="1" s="1"/>
  <c r="F36" i="3"/>
  <c r="BC56" i="1" s="1"/>
  <c r="F37" i="2"/>
  <c r="BD55" i="1" s="1"/>
  <c r="R83" i="3" l="1"/>
  <c r="R82"/>
  <c r="T83"/>
  <c r="T82" s="1"/>
  <c r="P86" i="2"/>
  <c r="P85"/>
  <c r="AU55" i="1" s="1"/>
  <c r="AU54" s="1"/>
  <c r="R86" i="2"/>
  <c r="R85"/>
  <c r="BK82" i="3"/>
  <c r="J82" s="1"/>
  <c r="J30" s="1"/>
  <c r="AG56" i="1" s="1"/>
  <c r="J84" i="3"/>
  <c r="J61"/>
  <c r="BK86" i="2"/>
  <c r="BK85" s="1"/>
  <c r="J85" s="1"/>
  <c r="J59" s="1"/>
  <c r="BC54" i="1"/>
  <c r="AY54" s="1"/>
  <c r="F33" i="3"/>
  <c r="AZ56" i="1"/>
  <c r="BA54"/>
  <c r="W30" s="1"/>
  <c r="J33" i="3"/>
  <c r="AV56" i="1"/>
  <c r="AT56" s="1"/>
  <c r="J33" i="2"/>
  <c r="AV55" i="1"/>
  <c r="AT55"/>
  <c r="BB54"/>
  <c r="AX54" s="1"/>
  <c r="BD54"/>
  <c r="W33"/>
  <c r="F33" i="2"/>
  <c r="AZ55" i="1" s="1"/>
  <c r="J59" i="3" l="1"/>
  <c r="J86" i="2"/>
  <c r="J60" s="1"/>
  <c r="J39" i="3"/>
  <c r="AN56" i="1"/>
  <c r="W32"/>
  <c r="J30" i="2"/>
  <c r="AG55" i="1" s="1"/>
  <c r="AG54" s="1"/>
  <c r="AK26" s="1"/>
  <c r="AZ54"/>
  <c r="AV54" s="1"/>
  <c r="AK29" s="1"/>
  <c r="AW54"/>
  <c r="AK30" s="1"/>
  <c r="W31"/>
  <c r="J39" i="2" l="1"/>
  <c r="AK35" i="1"/>
  <c r="AN55"/>
  <c r="AT54"/>
  <c r="AN54"/>
  <c r="W29"/>
</calcChain>
</file>

<file path=xl/sharedStrings.xml><?xml version="1.0" encoding="utf-8"?>
<sst xmlns="http://schemas.openxmlformats.org/spreadsheetml/2006/main" count="2395" uniqueCount="627">
  <si>
    <t>Export Komplet</t>
  </si>
  <si>
    <t>VZ</t>
  </si>
  <si>
    <t>2.0</t>
  </si>
  <si>
    <t>ZAMOK</t>
  </si>
  <si>
    <t>False</t>
  </si>
  <si>
    <t>{2669e887-9d17-4911-a227-ea17e2dcda62}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</si>
  <si>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</si>
  <si>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</si>
  <si>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</si>
  <si>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</si>
  <si>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</si>
  <si>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</si>
  <si>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</si>
  <si>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</si>
  <si>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</si>
  <si>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</si>
  <si>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</si>
  <si>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C12</t>
  </si>
  <si>
    <t>KSO:</t>
  </si>
  <si>
    <t/>
  </si>
  <si>
    <t>CC-CZ:</t>
  </si>
  <si>
    <t>Místo:</t>
  </si>
  <si>
    <t>k.ú. Ostrý Kámen</t>
  </si>
  <si>
    <t>Datum:</t>
  </si>
  <si>
    <t>6. 3. 2023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</si>
  <si>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</si>
  <si>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</si>
  <si>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</si>
  <si>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</si>
  <si>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</si>
  <si>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</si>
  <si>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</si>
  <si>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</si>
  <si>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</si>
  <si>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</si>
  <si>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</si>
  <si>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</si>
  <si>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</si>
  <si>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</si>
  <si>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</si>
  <si>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</si>
  <si>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</si>
  <si>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</si>
  <si>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</si>
  <si>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</si>
  <si>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</si>
  <si>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</si>
  <si>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</si>
  <si>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</si>
  <si>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</si>
  <si>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</si>
  <si>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</si>
  <si>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</si>
  <si>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</si>
  <si>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</si>
  <si>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</si>
  <si>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</si>
  <si>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</si>
  <si>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</si>
  <si>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</si>
  <si>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</si>
  <si>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</si>
  <si>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</si>
  <si>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</si>
  <si>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</si>
  <si>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</si>
  <si>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</si>
  <si>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</si>
  <si>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</si>
  <si>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</si>
  <si>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</si>
  <si>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</si>
  <si>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</si>
  <si>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</si>
  <si>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</si>
  <si>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</si>
  <si>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</si>
  <si>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</si>
  <si>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STA</t>
  </si>
  <si>
    <t>1</t>
  </si>
  <si>
    <t>{57fa14a6-ef07-4a65-882d-e473ebcfb685}</t>
  </si>
  <si>
    <t>822 2</t>
  </si>
  <si>
    <t>2</t>
  </si>
  <si>
    <t>VON</t>
  </si>
  <si>
    <t>Vedlejší a ostatní náklady</t>
  </si>
  <si>
    <t>{c5196666-36a3-4e34-af52-45b7a634d123}</t>
  </si>
  <si>
    <t>KRYCÍ LIST SOUPISU PRACÍ</t>
  </si>
  <si>
    <t>Objekt:</t>
  </si>
  <si>
    <t>SO-101 - Polní cesta C12</t>
  </si>
  <si>
    <t>Ing. Pavlíček T.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</si>
  <si>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</si>
  <si>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</si>
  <si>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</si>
  <si>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</si>
  <si>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</si>
  <si>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</si>
  <si>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</si>
  <si>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</si>
  <si>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</si>
  <si>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</si>
  <si>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</si>
  <si>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</si>
  <si>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</si>
  <si>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</si>
  <si>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</si>
  <si>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</si>
  <si>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</si>
  <si>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</si>
  <si>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</si>
  <si>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</si>
  <si>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</si>
  <si>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</si>
  <si>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</si>
  <si>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</si>
  <si>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</si>
  <si>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</si>
  <si>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</si>
  <si>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</si>
  <si>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</si>
  <si>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</si>
  <si>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</si>
  <si>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2023 01</t>
  </si>
  <si>
    <t>4</t>
  </si>
  <si>
    <t>-631343712</t>
  </si>
  <si>
    <t>PP</t>
  </si>
  <si>
    <t>Sejmutí ornice strojně při souvislé ploše přes 500 m2, tl. vrstvy do 200 mm</t>
  </si>
  <si>
    <t>Online PSC</t>
  </si>
  <si>
    <t>https://podminky.urs.cz/item/CS_URS_2023_01/121151123</t>
  </si>
  <si>
    <t>VV</t>
  </si>
  <si>
    <t>"viz. V.V. C.1.2.4." 2281,2</t>
  </si>
  <si>
    <t>"rozšíření v oblouku - viz. V.V. C.1.2.4." 58,3</t>
  </si>
  <si>
    <t>"sjezdy - viz. V.V. C.1.2.4." 70,9</t>
  </si>
  <si>
    <t>"zasakovací jímky - viz. V.V. C.1.2.4." 48,0</t>
  </si>
  <si>
    <t>122252205</t>
  </si>
  <si>
    <t>Odkopávky a prokopávky nezapažené pro silnice a dálnice v hornině třídy těžitelnosti I objem do 1000 m3 strojně</t>
  </si>
  <si>
    <t>m3</t>
  </si>
  <si>
    <t>1310582308</t>
  </si>
  <si>
    <t>Odkopávky a prokopávky nezapažené pro silnice a dálnice strojně v hornině třídy těžitelnosti I přes 500 do 1 000 m3</t>
  </si>
  <si>
    <t>https://podminky.urs.cz/item/CS_URS_2023_01/122252205</t>
  </si>
  <si>
    <t>"viz. V.V. C.1.2.4." 240,2</t>
  </si>
  <si>
    <t>"sjezdy - viz. V.V. C.1.2.4." 17,8</t>
  </si>
  <si>
    <t>"navážka - viz. V.V. C.1.2.4." 2960,7*0,2</t>
  </si>
  <si>
    <t>"navážka (rozšíření v oblouku+KÚ+sjezdy) - viz. V.V. C.1.2.4." (14,0+26,0+40,9)*0,2</t>
  </si>
  <si>
    <t>3</t>
  </si>
  <si>
    <t>132251102</t>
  </si>
  <si>
    <t>Hloubení rýh nezapažených š do 800 mm v hornině třídy těžitelnosti I skupiny 3 objem do 50 m3 strojně</t>
  </si>
  <si>
    <t>-811934610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</si>
  <si>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</si>
  <si>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</si>
  <si>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"zasakovací jímka - viz. C.1.2.1. (40%) " 30,0*0,6*1,6*0,4</t>
  </si>
  <si>
    <t>132251104</t>
  </si>
  <si>
    <t>Hloubení rýh nezapažených š do 800 mm v hornině třídy těžitelnosti I skupiny 3 objem přes 100 m3 strojně</t>
  </si>
  <si>
    <t>-1982412883</t>
  </si>
  <si>
    <t>Hloubení nezapažených rýh šířky do 800 mm strojně s urovnáním dna do předepsaného profilu a spádu v hornině třídy těžitelnosti I skupiny 3 přes 100 m3</t>
  </si>
  <si>
    <t>https://podminky.urs.cz/item/CS_URS_2023_01/132251104</t>
  </si>
  <si>
    <t>"drenáž - viz. V.V. C.1.2.4." 193,8</t>
  </si>
  <si>
    <t>5</t>
  </si>
  <si>
    <t>132251253</t>
  </si>
  <si>
    <t>Hloubení rýh nezapažených š do 2000 mm v hornině třídy těžitelnosti I skupiny 3 objem do 100 m3 strojně</t>
  </si>
  <si>
    <t>1953185880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</si>
  <si>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</si>
  <si>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https://podminky.urs.cz/item/CS_URS_2023_01/132251253</t>
  </si>
  <si>
    <t>"navážka (zasakovací jímka) - viz. C.1.2.1. + V.V. C.1.2.4. " 8,0*0,2</t>
  </si>
  <si>
    <t>"zasakovací jímky - viz. C.1.2.1. (40%) " (30,0*1,0*1,6+5,0*1,6*1,6)*0,4</t>
  </si>
  <si>
    <t>"zasakovací pás - viz. C.1.2.1. (40%) " 17,4*0,4</t>
  </si>
  <si>
    <t>6</t>
  </si>
  <si>
    <t>132351102</t>
  </si>
  <si>
    <t>Hloubení rýh nezapažených š do 800 mm v hornině třídy těžitelnosti II skupiny 4 objem do 50 m3 strojně</t>
  </si>
  <si>
    <t>-864477858</t>
  </si>
  <si>
    <t>Hloubení nezapažených rýh šířky do 800 mm strojně s urovnáním dna do předepsaného profilu a spádu v hornině třídy těžitelnosti II skupiny 4 přes 20 do 50 m3</t>
  </si>
  <si>
    <t>https://podminky.urs.cz/item/CS_URS_2023_01/132351102</t>
  </si>
  <si>
    <t>"zasakovací jímka - viz. C.1.2.1. (60%) " 30,0*0,6*1,6*0,6</t>
  </si>
  <si>
    <t>7</t>
  </si>
  <si>
    <t>132351253</t>
  </si>
  <si>
    <t>Hloubení rýh nezapažených š do 2000 mm v hornině třídy těžitelnosti II skupiny 4 objem do 100 m3 strojně</t>
  </si>
  <si>
    <t>511992773</t>
  </si>
  <si>
    <t>Hloubení nezapažených rýh šířky přes 800 do 2 000 mm strojně s urovnáním dna do předepsaného profilu a spádu v hornině třídy těžitelnosti II skupiny 4 přes 50 do 100 m3</t>
  </si>
  <si>
    <t>https://podminky.urs.cz/item/CS_URS_2023_01/132351253</t>
  </si>
  <si>
    <t>"zasakovací jímky - viz. C.1.2.1. (60%) " (30,0*1,0*1,6+5,0*1,6*1,6)*0,6</t>
  </si>
  <si>
    <t>"zasakovací pás - viz. C.1.2.1. (60%) " 17,4*0,6</t>
  </si>
  <si>
    <t>8</t>
  </si>
  <si>
    <t>162251102</t>
  </si>
  <si>
    <t>Vodorovné přemístění přes 20 do 50 m výkopku/sypaniny z horniny třídy těžitelnosti I skupiny 1 až 3</t>
  </si>
  <si>
    <t>-1106103700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</si>
  <si>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</si>
  <si>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</si>
  <si>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>"zemina na násyp" 190,8</t>
  </si>
  <si>
    <t>9</t>
  </si>
  <si>
    <t>162751117</t>
  </si>
  <si>
    <t>Vodorovné přemístění přes 9 000 do 10000 m výkopku/sypaniny z horniny třídy těžitelnosti I skupiny 1 až 3</t>
  </si>
  <si>
    <t>1999947442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</si>
  <si>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</si>
  <si>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</si>
  <si>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"přebytečná zemina a navážka " 866,3+11,5+193,8+32,9-190,8</t>
  </si>
  <si>
    <t>10</t>
  </si>
  <si>
    <t>162751119</t>
  </si>
  <si>
    <t>Příplatek k vodorovnému přemístění výkopku/sypaniny z horniny třídy těžitelnosti I skupiny 1 až 3 ZKD 1000 m přes 10000 m</t>
  </si>
  <si>
    <t>-109431412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</si>
  <si>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</si>
  <si>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</si>
  <si>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14*913,7</t>
  </si>
  <si>
    <t>11</t>
  </si>
  <si>
    <t>162751137</t>
  </si>
  <si>
    <t>Vodorovné přemístění přes 9 000 do 10000 m výkopku/sypaniny z horniny třídy těžitelnosti II skupiny 4 a 5</t>
  </si>
  <si>
    <t>-159825280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</si>
  <si>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</si>
  <si>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https://podminky.urs.cz/item/CS_URS_2023_01/162751137</t>
  </si>
  <si>
    <t>"přebytečná zemina a navážka " 17,3+46,9</t>
  </si>
  <si>
    <t>12</t>
  </si>
  <si>
    <t>162751139</t>
  </si>
  <si>
    <t>Příplatek k vodorovnému přemístění výkopku/sypaniny z horniny třídy těžitelnosti II skupiny 4 a 5 ZKD 1000 m přes 10000 m</t>
  </si>
  <si>
    <t>513760434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</si>
  <si>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</si>
  <si>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https://podminky.urs.cz/item/CS_URS_2023_01/162751139</t>
  </si>
  <si>
    <t>14*64,2</t>
  </si>
  <si>
    <t>13</t>
  </si>
  <si>
    <t>171151131</t>
  </si>
  <si>
    <t>Uložení sypaniny z hornin nesoudržných a soudržných střídavě do násypů zhutněných strojně</t>
  </si>
  <si>
    <t>-715935081</t>
  </si>
  <si>
    <t>Uložení sypanin do násypů strojně s rozprostřením sypaniny ve vrstvách a s hrubým urovnáním zhutněných z hornin nesoudržných a soudržných střídavě ukládaných</t>
  </si>
  <si>
    <t>https://podminky.urs.cz/item/CS_URS_2023_01/171151131</t>
  </si>
  <si>
    <t>"viz. V.V. C.1.2.4." 190,8</t>
  </si>
  <si>
    <t>14</t>
  </si>
  <si>
    <t>171201231</t>
  </si>
  <si>
    <t>Poplatek za uložení zeminy a kamení na recyklační skládce (skládkovné) kód odpadu 17 05 04</t>
  </si>
  <si>
    <t>t</t>
  </si>
  <si>
    <t>-171329172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</si>
  <si>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</si>
  <si>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</si>
  <si>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"přebytečná zemina a navážka " 977,9*1,8</t>
  </si>
  <si>
    <t>171251201</t>
  </si>
  <si>
    <t>Uložení sypaniny na skládky nebo meziskládky</t>
  </si>
  <si>
    <t>-921163875</t>
  </si>
  <si>
    <t>Uložení sypaniny na skládky nebo meziskládky bez hutnění s upravením uložené sypaniny do předepsaného tvaru</t>
  </si>
  <si>
    <t>https://podminky.urs.cz/item/CS_URS_2023_01/171251201</t>
  </si>
  <si>
    <t>"přebytečná zemina a navážka " 913,7+64,2</t>
  </si>
  <si>
    <t>16</t>
  </si>
  <si>
    <t>181351113</t>
  </si>
  <si>
    <t>Rozprostření ornice tl vrstvy do 200 mm pl přes 500 m2 v rovině nebo ve svahu do 1:5 strojně</t>
  </si>
  <si>
    <t>1547650697</t>
  </si>
  <si>
    <t>Rozprostření a urovnání ornice v rovině nebo ve svahu sklonu do 1:5 strojně při souvislé ploše přes 500 m2, tl. vrstvy do 200 mm</t>
  </si>
  <si>
    <t>https://podminky.urs.cz/item/CS_URS_2023_01/181351113</t>
  </si>
  <si>
    <t>"přebytečná ornice" (2458,4*0,2-589,6*0,1)/0,1</t>
  </si>
  <si>
    <t>17</t>
  </si>
  <si>
    <t>181411123</t>
  </si>
  <si>
    <t>Založení lučního trávníku výsevem pl do 1000 m2 ve svahu přes 1:2 do 1:1</t>
  </si>
  <si>
    <t>-252858614</t>
  </si>
  <si>
    <t>Založení trávníku na půdě předem připravené plochy do 1000 m2 výsevem včetně utažení lučního na svahu přes 1:2 do 1:1</t>
  </si>
  <si>
    <t>https://podminky.urs.cz/item/CS_URS_2023_01/181411123</t>
  </si>
  <si>
    <t>"viz. V.V. C.1.2.4." 589,6</t>
  </si>
  <si>
    <t>18</t>
  </si>
  <si>
    <t>M</t>
  </si>
  <si>
    <t>00572474</t>
  </si>
  <si>
    <t>osivo směs travní krajinná-svahová</t>
  </si>
  <si>
    <t>kg</t>
  </si>
  <si>
    <t>438626450</t>
  </si>
  <si>
    <t>P</t>
  </si>
  <si>
    <t>Poznámka k položce:_x000D_
20 g/m2</t>
  </si>
  <si>
    <t>589,6*0,02*1,03</t>
  </si>
  <si>
    <t>19</t>
  </si>
  <si>
    <t>181951112</t>
  </si>
  <si>
    <t>Úprava pláně v hornině třídy těžitelnosti I skupiny 1 až 3 se zhutněním strojně</t>
  </si>
  <si>
    <t>-329969906</t>
  </si>
  <si>
    <t>Úprava pláně vyrovnáním výškových rozdílů strojně v hornině třídy těžitelnosti I, skupiny 1 až 3 se zhutněním</t>
  </si>
  <si>
    <t>https://podminky.urs.cz/item/CS_URS_2023_01/181951112</t>
  </si>
  <si>
    <t>"viz. V.V. C.1.2.4." 5228,3</t>
  </si>
  <si>
    <t>"rozšíření v oblouku + KÚ - viz. C.1.2.1." 18,2+10,7+43,0+26,0</t>
  </si>
  <si>
    <t>"sjezdy - viz. C.1.2.1." 8+0,5+23,4+3,8+15,3+0,7+13,9+1,8+27+5,4+4,5+0,4+6,7+0,4</t>
  </si>
  <si>
    <t>20</t>
  </si>
  <si>
    <t>182251101</t>
  </si>
  <si>
    <t>Svahování násypů strojně</t>
  </si>
  <si>
    <t>-312775063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</si>
  <si>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</si>
  <si>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</si>
  <si>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"viz. V.V. C.1.2.4." 58,7</t>
  </si>
  <si>
    <t>182351133</t>
  </si>
  <si>
    <t>Rozprostření ornice pl přes 500 m2 ve svahu nad 1:5 tl vrstvy do 200 mm strojně</t>
  </si>
  <si>
    <t>-628698358</t>
  </si>
  <si>
    <t>Rozprostření a urovnání ornice ve svahu sklonu přes 1:5 strojně při souvislé ploše přes 500 m2, tl. vrstvy do 200 mm</t>
  </si>
  <si>
    <t>https://podminky.urs.cz/item/CS_URS_2023_01/182351133</t>
  </si>
  <si>
    <t>Zakládání</t>
  </si>
  <si>
    <t>22</t>
  </si>
  <si>
    <t>211521111</t>
  </si>
  <si>
    <t>Výplň odvodňovacích žeber nebo trativodů kamenivem hrubým drceným frakce 63 až 125 mm</t>
  </si>
  <si>
    <t>1361047518</t>
  </si>
  <si>
    <t>Výplň kamenivem do rýh odvodňovacích žeber nebo trativodů bez zhutnění, s úpravou povrchu výplně kamenivem hrubým drceným frakce 63 až 125 mm</t>
  </si>
  <si>
    <t>https://podminky.urs.cz/item/CS_URS_2023_01/211521111</t>
  </si>
  <si>
    <t>"zasakovací jímky - viz. C.1.2.1. + V.V. C.1.2.4. " 30,0*0,6*1,8+30,0*1,0*1,8+5,0*1,6*1,8</t>
  </si>
  <si>
    <t>"zasakovací pás - viz. V.V. C.1.2.4. " 17,4</t>
  </si>
  <si>
    <t>23</t>
  </si>
  <si>
    <t>211561111</t>
  </si>
  <si>
    <t>Výplň odvodňovacích žeber nebo trativodů kamenivem hrubým drceným frakce 4 až 16 mm</t>
  </si>
  <si>
    <t>-297306311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</si>
  <si>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</si>
  <si>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</si>
  <si>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>Poznámka k položce:_x000D_
ŠD fr. 8-16 mm</t>
  </si>
  <si>
    <t>24</t>
  </si>
  <si>
    <t>212755215</t>
  </si>
  <si>
    <t>Trativody z drenážních trubek plastových flexibilních D 125 mm bez lože</t>
  </si>
  <si>
    <t>m</t>
  </si>
  <si>
    <t>-51760574</t>
  </si>
  <si>
    <t>Trativody bez lože z drenážních trubek plastových flexibilních D 125 mm</t>
  </si>
  <si>
    <t>https://podminky.urs.cz/item/CS_URS_2023_01/212755215</t>
  </si>
  <si>
    <t>"drenáž - viz. V.V. C.1.2.4.+C.1.2.1." 969,0</t>
  </si>
  <si>
    <t>Komunikace pozemní</t>
  </si>
  <si>
    <t>25</t>
  </si>
  <si>
    <t>561081121</t>
  </si>
  <si>
    <t>Zřízení podkladu ze zeminy upravené vápnem, cementem, směsnými pojivy tl přes 450 do 500 mm pl přes 1000 do 5000 m2</t>
  </si>
  <si>
    <t>340846331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</si>
  <si>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</si>
  <si>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https://podminky.urs.cz/item/CS_URS_2023_01/561081121</t>
  </si>
  <si>
    <t>"viz. V.V. C.1.2.4. = ÚP (bez drenáže)" 5228,3-969,0*0,65</t>
  </si>
  <si>
    <t>26</t>
  </si>
  <si>
    <t>58530171</t>
  </si>
  <si>
    <t>vápno nehašené CL 90-Q pro úpravu zemin bezprašné</t>
  </si>
  <si>
    <t>1917763910</t>
  </si>
  <si>
    <t>"26,5 kg/m2" 4696,35*26,5*0,001</t>
  </si>
  <si>
    <t>27</t>
  </si>
  <si>
    <t>564762111</t>
  </si>
  <si>
    <t>Podklad z vibrovaného štěrku VŠ tl 200 mm</t>
  </si>
  <si>
    <t>-1586078714</t>
  </si>
  <si>
    <t>Podklad nebo kryt z vibrovaného štěrku VŠ s rozprostřením, vlhčením a zhutněním, po zhutnění tl. 200 mm</t>
  </si>
  <si>
    <t>https://podminky.urs.cz/item/CS_URS_2023_01/564762111</t>
  </si>
  <si>
    <t>"viz. V.V. C.1.2.4." 4892,8</t>
  </si>
  <si>
    <t>"přípočty " 71,9+26,0</t>
  </si>
  <si>
    <t>28</t>
  </si>
  <si>
    <t>564861111</t>
  </si>
  <si>
    <t>Podklad ze štěrkodrtě ŠD plochy přes 100 m2 tl 200 mm</t>
  </si>
  <si>
    <t>-387264048</t>
  </si>
  <si>
    <t>Podklad ze štěrkodrti ŠD s rozprostřením a zhutněním plochy přes 100 m2, po zhutnění tl. 200 mm</t>
  </si>
  <si>
    <t>https://podminky.urs.cz/item/CS_URS_2023_01/564861111</t>
  </si>
  <si>
    <t>Poznámka k položce:_x000D_
ŠDb fr. 0-63 mm</t>
  </si>
  <si>
    <t>"viz. V.V. C.1.2.4." 5147,3</t>
  </si>
  <si>
    <t>"sjezdy ŠD 400" 2*111,8</t>
  </si>
  <si>
    <t>29</t>
  </si>
  <si>
    <t>599142111</t>
  </si>
  <si>
    <t>Úprava zálivky dilatačních nebo pracovních spár v cementobetonovém krytu hl do 40 mm š přes 20 do 40 mm</t>
  </si>
  <si>
    <t>499369799</t>
  </si>
  <si>
    <t>Úprava zálivky dilatačních nebo pracovních spár v cementobetonovém krytu, hloubky do 40 mm, šířky přes 20 do 40 mm</t>
  </si>
  <si>
    <t>https://podminky.urs.cz/item/CS_URS_2023_01/599142111</t>
  </si>
  <si>
    <t>"ZÚ - viz. C.1.2.1." 3,2</t>
  </si>
  <si>
    <t>Ostatní konstrukce a práce, bourání</t>
  </si>
  <si>
    <t>30</t>
  </si>
  <si>
    <t>912211111</t>
  </si>
  <si>
    <t>Montáž směrového sloupku silničního plastového prosté uložení bez betonového základu</t>
  </si>
  <si>
    <t>kus</t>
  </si>
  <si>
    <t>-2062782048</t>
  </si>
  <si>
    <t>Montáž směrového sloupku plastového s odrazkou prostým uložením bez betonového základu silničního</t>
  </si>
  <si>
    <t>https://podminky.urs.cz/item/CS_URS_2023_01/912211111</t>
  </si>
  <si>
    <t>"ZÚ - viz. C.1.2.1." 2,0</t>
  </si>
  <si>
    <t>31</t>
  </si>
  <si>
    <t>40445158</t>
  </si>
  <si>
    <t>sloupek směrový silniční plastový 1,2m</t>
  </si>
  <si>
    <t>1503553749</t>
  </si>
  <si>
    <t>32</t>
  </si>
  <si>
    <t>914111111</t>
  </si>
  <si>
    <t>Montáž svislé dopravní značky do velikosti 1 m2 objímkami na sloupek nebo konzolu</t>
  </si>
  <si>
    <t>-132238561</t>
  </si>
  <si>
    <t>Montáž svislé dopravní značky základní velikosti do 1 m2 objímkami na sloupky nebo konzoly</t>
  </si>
  <si>
    <t>https://podminky.urs.cz/item/CS_URS_2023_01/914111111</t>
  </si>
  <si>
    <t>"viz. A.8.2.6.2." 1,0</t>
  </si>
  <si>
    <t>33</t>
  </si>
  <si>
    <t>40445608</t>
  </si>
  <si>
    <t>značky upravující přednost P1, P4 700mm</t>
  </si>
  <si>
    <t>1860042842</t>
  </si>
  <si>
    <t>34</t>
  </si>
  <si>
    <t>919735111</t>
  </si>
  <si>
    <t>Řezání stávajícího živičného krytu hl do 50 mm</t>
  </si>
  <si>
    <t>1985086545</t>
  </si>
  <si>
    <t>Řezání stávajícího živičného krytu nebo podkladu hloubky do 50 mm</t>
  </si>
  <si>
    <t>https://podminky.urs.cz/item/CS_URS_2023_01/919735111</t>
  </si>
  <si>
    <t>35</t>
  </si>
  <si>
    <t>966006211</t>
  </si>
  <si>
    <t>Odstranění svislých dopravních značek ze sloupů, sloupků nebo konzol</t>
  </si>
  <si>
    <t>-245170395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</si>
  <si>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</si>
  <si>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https://podminky.urs.cz/item/CS_URS_2023_01/966006211</t>
  </si>
  <si>
    <t>"značka P6 - viz. A.8.2.6.2." 1,0</t>
  </si>
  <si>
    <t>998</t>
  </si>
  <si>
    <t>Přesun hmot</t>
  </si>
  <si>
    <t>36</t>
  </si>
  <si>
    <t>998225111</t>
  </si>
  <si>
    <t>Přesun hmot pro pozemní komunikace s krytem z kamene, monolitickým betonovým nebo živičným</t>
  </si>
  <si>
    <t>-621828101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</si>
  <si>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</si>
  <si>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</si>
  <si>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VON - Vedlejší a ostatní náklady</t>
  </si>
  <si>
    <t>Požárová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</si>
  <si>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</si>
  <si>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</si>
  <si>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</si>
  <si>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</si>
  <si>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</si>
  <si>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</si>
  <si>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</si>
  <si>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</si>
  <si>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</si>
  <si>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</si>
  <si>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</si>
  <si>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</si>
  <si>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>Zřízení zařízení staveniště a jeho následné odstranění.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</si>
  <si>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</t>
  </si>
  <si>
    <t>031002002</t>
  </si>
  <si>
    <t>Dopravní značení na staveništi</t>
  </si>
  <si>
    <t>-11260583</t>
  </si>
  <si>
    <t xml:space="preserve"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 
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</si>
  <si>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</si>
  <si>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</si>
  <si>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</si>
  <si>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</si>
  <si>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</si>
  <si>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Geodetické vytýčení před zahájením realizace 
stavebních prací</t>
  </si>
  <si>
    <t>Poznámka k položce:_x000D_
cesta dl. 962,0 m</t>
  </si>
  <si>
    <t>091003000</t>
  </si>
  <si>
    <t>Geodetické práce po výstavbě</t>
  </si>
  <si>
    <t>-1902243394</t>
  </si>
  <si>
    <t>Poznámka k položce:_x000D_
Geodetické zaměření skutečně provedeného díla vč. případných geometrických plánů pro kolaudační řízení, případné majetkové vypořádání a zápis díla do KN. 3x v grafické (tištěné) podobě a 1x v digitálním vyhotovení, GP v patřičných počtech pro zápis do KN.</t>
  </si>
  <si>
    <t>091204000</t>
  </si>
  <si>
    <t>Dokumentace skutečného provedení stavby</t>
  </si>
  <si>
    <t>-955265231</t>
  </si>
  <si>
    <t>Poznámka k položce:_x000D_
Vypracování projektové dokumentace skutečného provedení díla 3x v grafické (tištěné) podobě a 1x v digitálním vyhotovení.</t>
  </si>
  <si>
    <t>091400000</t>
  </si>
  <si>
    <t>Vypracování Plánu opatření pro případ havárie</t>
  </si>
  <si>
    <t>ks</t>
  </si>
  <si>
    <t>1932517596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</si>
  <si>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</si>
  <si>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</si>
  <si>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</si>
  <si>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</si>
  <si>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091405000</t>
  </si>
  <si>
    <t xml:space="preserve">Náhrada porušených drenáží </t>
  </si>
  <si>
    <t>436466626</t>
  </si>
  <si>
    <t>091406000</t>
  </si>
  <si>
    <t>Publicita projektu - informační tabule</t>
  </si>
  <si>
    <t>-1450318692</t>
  </si>
  <si>
    <t>Poznámka k položce:_x000D_
Zhotovení a instalace prezentační cedule 
nejpozději do jednoho měsíce od převzetí staveniště (dočasná) na místě realizace a následná instalace prezentační cedule po dokončení stavby (trvalá).</t>
  </si>
  <si>
    <t>091806000</t>
  </si>
  <si>
    <t>Zajištění všech nezbytných průzkumů nutných pro řádné provádění a dokončení díla</t>
  </si>
  <si>
    <t>-2041269969</t>
  </si>
  <si>
    <t>Poznámka k položce:_x000D_
- předběžný záchranný archeologický výzkum</t>
  </si>
  <si>
    <t>091806001</t>
  </si>
  <si>
    <t>Analýza všech druhů odpadů ukládaných na skládku</t>
  </si>
  <si>
    <t>1485407862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</si>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</sst>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251102" TargetMode="External"/><Relationship Id="rId13" Type="http://schemas.openxmlformats.org/officeDocument/2006/relationships/hyperlink" Target="https://podminky.urs.cz/item/CS_URS_2023_01/171151131" TargetMode="External"/><Relationship Id="rId18" Type="http://schemas.openxmlformats.org/officeDocument/2006/relationships/hyperlink" Target="https://podminky.urs.cz/item/CS_URS_2023_01/181951112" TargetMode="External"/><Relationship Id="rId26" Type="http://schemas.openxmlformats.org/officeDocument/2006/relationships/hyperlink" Target="https://podminky.urs.cz/item/CS_URS_2023_01/564861111" TargetMode="External"/><Relationship Id="rId3" Type="http://schemas.openxmlformats.org/officeDocument/2006/relationships/hyperlink" Target="https://podminky.urs.cz/item/CS_URS_2023_01/132251102" TargetMode="External"/><Relationship Id="rId21" Type="http://schemas.openxmlformats.org/officeDocument/2006/relationships/hyperlink" Target="https://podminky.urs.cz/item/CS_URS_2023_01/211521111" TargetMode="External"/><Relationship Id="rId7" Type="http://schemas.openxmlformats.org/officeDocument/2006/relationships/hyperlink" Target="https://podminky.urs.cz/item/CS_URS_2023_01/132351253" TargetMode="External"/><Relationship Id="rId12" Type="http://schemas.openxmlformats.org/officeDocument/2006/relationships/hyperlink" Target="https://podminky.urs.cz/item/CS_URS_2023_01/162751139" TargetMode="External"/><Relationship Id="rId17" Type="http://schemas.openxmlformats.org/officeDocument/2006/relationships/hyperlink" Target="https://podminky.urs.cz/item/CS_URS_2023_01/181411123" TargetMode="External"/><Relationship Id="rId25" Type="http://schemas.openxmlformats.org/officeDocument/2006/relationships/hyperlink" Target="https://podminky.urs.cz/item/CS_URS_2023_01/564762111" TargetMode="External"/><Relationship Id="rId33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122252205" TargetMode="External"/><Relationship Id="rId16" Type="http://schemas.openxmlformats.org/officeDocument/2006/relationships/hyperlink" Target="https://podminky.urs.cz/item/CS_URS_2023_01/181351113" TargetMode="External"/><Relationship Id="rId20" Type="http://schemas.openxmlformats.org/officeDocument/2006/relationships/hyperlink" Target="https://podminky.urs.cz/item/CS_URS_2023_01/182351133" TargetMode="External"/><Relationship Id="rId29" Type="http://schemas.openxmlformats.org/officeDocument/2006/relationships/hyperlink" Target="https://podminky.urs.cz/item/CS_URS_2023_01/914111111" TargetMode="External"/><Relationship Id="rId1" Type="http://schemas.openxmlformats.org/officeDocument/2006/relationships/hyperlink" Target="https://podminky.urs.cz/item/CS_URS_2023_01/121151123" TargetMode="External"/><Relationship Id="rId6" Type="http://schemas.openxmlformats.org/officeDocument/2006/relationships/hyperlink" Target="https://podminky.urs.cz/item/CS_URS_2023_01/132351102" TargetMode="External"/><Relationship Id="rId11" Type="http://schemas.openxmlformats.org/officeDocument/2006/relationships/hyperlink" Target="https://podminky.urs.cz/item/CS_URS_2023_01/162751137" TargetMode="External"/><Relationship Id="rId24" Type="http://schemas.openxmlformats.org/officeDocument/2006/relationships/hyperlink" Target="https://podminky.urs.cz/item/CS_URS_2023_01/561081121" TargetMode="External"/><Relationship Id="rId32" Type="http://schemas.openxmlformats.org/officeDocument/2006/relationships/hyperlink" Target="https://podminky.urs.cz/item/CS_URS_2023_01/998225111" TargetMode="External"/><Relationship Id="rId5" Type="http://schemas.openxmlformats.org/officeDocument/2006/relationships/hyperlink" Target="https://podminky.urs.cz/item/CS_URS_2023_01/132251253" TargetMode="External"/><Relationship Id="rId15" Type="http://schemas.openxmlformats.org/officeDocument/2006/relationships/hyperlink" Target="https://podminky.urs.cz/item/CS_URS_2023_01/171251201" TargetMode="External"/><Relationship Id="rId23" Type="http://schemas.openxmlformats.org/officeDocument/2006/relationships/hyperlink" Target="https://podminky.urs.cz/item/CS_URS_2023_01/212755215" TargetMode="External"/><Relationship Id="rId28" Type="http://schemas.openxmlformats.org/officeDocument/2006/relationships/hyperlink" Target="https://podminky.urs.cz/item/CS_URS_2023_01/912211111" TargetMode="External"/><Relationship Id="rId10" Type="http://schemas.openxmlformats.org/officeDocument/2006/relationships/hyperlink" Target="https://podminky.urs.cz/item/CS_URS_2023_01/162751119" TargetMode="External"/><Relationship Id="rId19" Type="http://schemas.openxmlformats.org/officeDocument/2006/relationships/hyperlink" Target="https://podminky.urs.cz/item/CS_URS_2023_01/182251101" TargetMode="External"/><Relationship Id="rId31" Type="http://schemas.openxmlformats.org/officeDocument/2006/relationships/hyperlink" Target="https://podminky.urs.cz/item/CS_URS_2023_01/966006211" TargetMode="External"/><Relationship Id="rId4" Type="http://schemas.openxmlformats.org/officeDocument/2006/relationships/hyperlink" Target="https://podminky.urs.cz/item/CS_URS_2023_01/132251104" TargetMode="External"/><Relationship Id="rId9" Type="http://schemas.openxmlformats.org/officeDocument/2006/relationships/hyperlink" Target="https://podminky.urs.cz/item/CS_URS_2023_01/162751117" TargetMode="External"/><Relationship Id="rId14" Type="http://schemas.openxmlformats.org/officeDocument/2006/relationships/hyperlink" Target="https://podminky.urs.cz/item/CS_URS_2023_01/171201231" TargetMode="External"/><Relationship Id="rId22" Type="http://schemas.openxmlformats.org/officeDocument/2006/relationships/hyperlink" Target="https://podminky.urs.cz/item/CS_URS_2023_01/211561111" TargetMode="External"/><Relationship Id="rId27" Type="http://schemas.openxmlformats.org/officeDocument/2006/relationships/hyperlink" Target="https://podminky.urs.cz/item/CS_URS_2023_01/599142111" TargetMode="External"/><Relationship Id="rId30" Type="http://schemas.openxmlformats.org/officeDocument/2006/relationships/hyperlink" Target="https://podminky.urs.cz/item/CS_URS_2023_01/919735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37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39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40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41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14" t="s">
        <v>50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PAT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Polní cesta C12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k.ú. Ostrý Kámen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6. 3. 2023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52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53</v>
      </c>
      <c r="D52" s="330"/>
      <c r="E52" s="330"/>
      <c r="F52" s="330"/>
      <c r="G52" s="330"/>
      <c r="H52" s="65"/>
      <c r="I52" s="331" t="s">
        <v>54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55</v>
      </c>
      <c r="AH52" s="330"/>
      <c r="AI52" s="330"/>
      <c r="AJ52" s="330"/>
      <c r="AK52" s="330"/>
      <c r="AL52" s="330"/>
      <c r="AM52" s="330"/>
      <c r="AN52" s="331" t="s">
        <v>56</v>
      </c>
      <c r="AO52" s="330"/>
      <c r="AP52" s="330"/>
      <c r="AQ52" s="66" t="s">
        <v>57</v>
      </c>
      <c r="AR52" s="38"/>
      <c r="AS52" s="67" t="s">
        <v>58</v>
      </c>
      <c r="AT52" s="68" t="s">
        <v>59</v>
      </c>
      <c r="AU52" s="68" t="s">
        <v>60</v>
      </c>
      <c r="AV52" s="68" t="s">
        <v>61</v>
      </c>
      <c r="AW52" s="68" t="s">
        <v>62</v>
      </c>
      <c r="AX52" s="68" t="s">
        <v>63</v>
      </c>
      <c r="AY52" s="68" t="s">
        <v>64</v>
      </c>
      <c r="AZ52" s="68" t="s">
        <v>65</v>
      </c>
      <c r="BA52" s="68" t="s">
        <v>66</v>
      </c>
      <c r="BB52" s="68" t="s">
        <v>67</v>
      </c>
      <c r="BC52" s="68" t="s">
        <v>68</v>
      </c>
      <c r="BD52" s="69" t="s">
        <v>69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ROUND(SUM(AG55:AG56),2)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71</v>
      </c>
      <c r="BT54" s="83" t="s">
        <v>72</v>
      </c>
      <c r="BU54" s="84" t="s">
        <v>73</v>
      </c>
      <c r="BV54" s="83" t="s">
        <v>74</v>
      </c>
      <c r="BW54" s="83" t="s">
        <v>5</v>
      </c>
      <c r="BX54" s="83" t="s">
        <v>75</v>
      </c>
      <c r="CL54" s="83" t="s">
        <v>19</v>
      </c>
    </row>
    <row r="55" spans="1:91" s="7" customFormat="1" ht="16.5" customHeight="1">
      <c r="A55" s="85" t="s">
        <v>76</v>
      </c>
      <c r="B55" s="86"/>
      <c r="C55" s="87"/>
      <c r="D55" s="335" t="s">
        <v>77</v>
      </c>
      <c r="E55" s="335"/>
      <c r="F55" s="335"/>
      <c r="G55" s="335"/>
      <c r="H55" s="335"/>
      <c r="I55" s="88"/>
      <c r="J55" s="335" t="s">
        <v>17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'SO-101 - Polní cesta C12'!J30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Polní cesta C12'!P85</f>
        <v>0</v>
      </c>
      <c r="AV55" s="92">
        <f>'SO-101 - Polní cesta C12'!J33</f>
        <v>0</v>
      </c>
      <c r="AW55" s="92">
        <f>'SO-101 - Polní cesta C12'!J34</f>
        <v>0</v>
      </c>
      <c r="AX55" s="92">
        <f>'SO-101 - Polní cesta C12'!J35</f>
        <v>0</v>
      </c>
      <c r="AY55" s="92">
        <f>'SO-101 - Polní cesta C12'!J36</f>
        <v>0</v>
      </c>
      <c r="AZ55" s="92">
        <f>'SO-101 - Polní cesta C12'!F33</f>
        <v>0</v>
      </c>
      <c r="BA55" s="92">
        <f>'SO-101 - Polní cesta C12'!F34</f>
        <v>0</v>
      </c>
      <c r="BB55" s="92">
        <f>'SO-101 - Polní cesta C12'!F35</f>
        <v>0</v>
      </c>
      <c r="BC55" s="92">
        <f>'SO-101 - Polní cesta C12'!F36</f>
        <v>0</v>
      </c>
      <c r="BD55" s="94">
        <f>'SO-101 - Polní cesta C12'!F37</f>
        <v>0</v>
      </c>
      <c r="BT55" s="95" t="s">
        <v>79</v>
      </c>
      <c r="BV55" s="95" t="s">
        <v>74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76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'VON - Vedlejší a ostatní 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74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DllhF141WNBtlRFywMC2n+GtBBqOOp9vpGypMj6iGpvP6iA4NK76Y4scaUu/DtqURQKemN0R/6m+JKMWuSvV5w==" saltValue="bJoJMS8JLxPqThUe4jOnqJlMHWPGAuWqhFKXS0DuvpE0VMbEstT234HVl1fgvTJJU1f+f3BBrkZGmUb+wuwae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Polní cesta C12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cesta C12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88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6. 3. 2023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89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38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40</v>
      </c>
      <c r="G32" s="33"/>
      <c r="H32" s="33"/>
      <c r="I32" s="114" t="s">
        <v>39</v>
      </c>
      <c r="J32" s="114" t="s">
        <v>41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42</v>
      </c>
      <c r="E33" s="104" t="s">
        <v>43</v>
      </c>
      <c r="F33" s="116">
        <f>ROUND((SUM(BE85:BE247)),  2)</f>
        <v>0</v>
      </c>
      <c r="G33" s="33"/>
      <c r="H33" s="33"/>
      <c r="I33" s="117">
        <v>0.21</v>
      </c>
      <c r="J33" s="116">
        <f>ROUND(((SUM(BE85:BE247))*I33),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44</v>
      </c>
      <c r="F34" s="116">
        <f>ROUND((SUM(BF85:BF247)),  2)</f>
        <v>0</v>
      </c>
      <c r="G34" s="33"/>
      <c r="H34" s="33"/>
      <c r="I34" s="117">
        <v>0.15</v>
      </c>
      <c r="J34" s="116">
        <f>ROUND(((SUM(BF85:BF247))*I34),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45</v>
      </c>
      <c r="F35" s="116">
        <f>ROUND((SUM(BG85:BG247)),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46</v>
      </c>
      <c r="F36" s="116">
        <f>ROUND((SUM(BH85:BH247)),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47</v>
      </c>
      <c r="F37" s="116">
        <f>ROUND((SUM(BI85:BI247)),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48</v>
      </c>
      <c r="E39" s="120"/>
      <c r="F39" s="120"/>
      <c r="G39" s="121" t="s">
        <v>49</v>
      </c>
      <c r="H39" s="122" t="s">
        <v>50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cesta C12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SO-101 - Polní cesta C12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k.ú. Ostrý Kámen</v>
      </c>
      <c r="G52" s="35"/>
      <c r="H52" s="35"/>
      <c r="I52" s="28" t="s">
        <v>23</v>
      </c>
      <c r="J52" s="58" t="str">
        <f>IF(J12="","",J12)</f>
        <v>6. 3. 2023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Ing. Pavlíček T.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91</v>
      </c>
      <c r="D57" s="130"/>
      <c r="E57" s="130"/>
      <c r="F57" s="130"/>
      <c r="G57" s="130"/>
      <c r="H57" s="130"/>
      <c r="I57" s="130"/>
      <c r="J57" s="131" t="s">
        <v>92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70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93</v>
      </c>
    </row>
    <row r="60" spans="1:47" s="9" customFormat="1" ht="24.95" customHeight="1">
      <c r="B60" s="133"/>
      <c r="C60" s="134"/>
      <c r="D60" s="135" t="s">
        <v>94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95</v>
      </c>
      <c r="E61" s="142"/>
      <c r="F61" s="142"/>
      <c r="G61" s="142"/>
      <c r="H61" s="142"/>
      <c r="I61" s="142"/>
      <c r="J61" s="143">
        <f>J87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96</v>
      </c>
      <c r="E62" s="142"/>
      <c r="F62" s="142"/>
      <c r="G62" s="142"/>
      <c r="H62" s="142"/>
      <c r="I62" s="142"/>
      <c r="J62" s="143">
        <f>J183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97</v>
      </c>
      <c r="E63" s="142"/>
      <c r="F63" s="142"/>
      <c r="G63" s="142"/>
      <c r="H63" s="142"/>
      <c r="I63" s="142"/>
      <c r="J63" s="143">
        <f>J198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98</v>
      </c>
      <c r="E64" s="142"/>
      <c r="F64" s="142"/>
      <c r="G64" s="142"/>
      <c r="H64" s="142"/>
      <c r="I64" s="142"/>
      <c r="J64" s="143">
        <f>J223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99</v>
      </c>
      <c r="E65" s="142"/>
      <c r="F65" s="142"/>
      <c r="G65" s="142"/>
      <c r="H65" s="142"/>
      <c r="I65" s="142"/>
      <c r="J65" s="143">
        <f>J244</f>
        <v>0</v>
      </c>
      <c r="K65" s="140"/>
      <c r="L65" s="144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2" t="s">
        <v>100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346" t="str">
        <f>E7</f>
        <v>Polní cesta C12</v>
      </c>
      <c r="F75" s="347"/>
      <c r="G75" s="347"/>
      <c r="H75" s="347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87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18" t="str">
        <f>E9</f>
        <v>SO-101 - Polní cesta C12</v>
      </c>
      <c r="F77" s="348"/>
      <c r="G77" s="348"/>
      <c r="H77" s="348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>k.ú. Ostrý Kámen</v>
      </c>
      <c r="G79" s="35"/>
      <c r="H79" s="35"/>
      <c r="I79" s="28" t="s">
        <v>23</v>
      </c>
      <c r="J79" s="58" t="str">
        <f>IF(J12="","",J12)</f>
        <v>6. 3. 2023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25.7" customHeight="1">
      <c r="A81" s="33"/>
      <c r="B81" s="34"/>
      <c r="C81" s="28" t="s">
        <v>25</v>
      </c>
      <c r="D81" s="35"/>
      <c r="E81" s="35"/>
      <c r="F81" s="26" t="str">
        <f>E15</f>
        <v>ČR-SPÚ, Pobočka Svitavy</v>
      </c>
      <c r="G81" s="35"/>
      <c r="H81" s="35"/>
      <c r="I81" s="28" t="s">
        <v>31</v>
      </c>
      <c r="J81" s="31" t="str">
        <f>E21</f>
        <v>Agroprojekce Litomyšl, s.r.o.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28" t="s">
        <v>34</v>
      </c>
      <c r="J82" s="31" t="str">
        <f>E24</f>
        <v>Ing. Pavlíček T.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5"/>
      <c r="B84" s="146"/>
      <c r="C84" s="147" t="s">
        <v>101</v>
      </c>
      <c r="D84" s="148" t="s">
        <v>57</v>
      </c>
      <c r="E84" s="148" t="s">
        <v>53</v>
      </c>
      <c r="F84" s="148" t="s">
        <v>54</v>
      </c>
      <c r="G84" s="148" t="s">
        <v>102</v>
      </c>
      <c r="H84" s="148" t="s">
        <v>103</v>
      </c>
      <c r="I84" s="148" t="s">
        <v>104</v>
      </c>
      <c r="J84" s="148" t="s">
        <v>92</v>
      </c>
      <c r="K84" s="149" t="s">
        <v>105</v>
      </c>
      <c r="L84" s="150"/>
      <c r="M84" s="67" t="s">
        <v>19</v>
      </c>
      <c r="N84" s="68" t="s">
        <v>42</v>
      </c>
      <c r="O84" s="68" t="s">
        <v>106</v>
      </c>
      <c r="P84" s="68" t="s">
        <v>107</v>
      </c>
      <c r="Q84" s="68" t="s">
        <v>108</v>
      </c>
      <c r="R84" s="68" t="s">
        <v>109</v>
      </c>
      <c r="S84" s="68" t="s">
        <v>110</v>
      </c>
      <c r="T84" s="69" t="s">
        <v>111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33"/>
      <c r="B85" s="34"/>
      <c r="C85" s="74" t="s">
        <v>112</v>
      </c>
      <c r="D85" s="35"/>
      <c r="E85" s="35"/>
      <c r="F85" s="35"/>
      <c r="G85" s="35"/>
      <c r="H85" s="35"/>
      <c r="I85" s="35"/>
      <c r="J85" s="151">
        <f>BK85</f>
        <v>0</v>
      </c>
      <c r="K85" s="35"/>
      <c r="L85" s="38"/>
      <c r="M85" s="70"/>
      <c r="N85" s="152"/>
      <c r="O85" s="71"/>
      <c r="P85" s="153">
        <f>P86</f>
        <v>0</v>
      </c>
      <c r="Q85" s="71"/>
      <c r="R85" s="153">
        <f>R86</f>
        <v>5580.3622019999993</v>
      </c>
      <c r="S85" s="71"/>
      <c r="T85" s="154">
        <f>T86</f>
        <v>4.0000000000000001E-3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71</v>
      </c>
      <c r="AU85" s="16" t="s">
        <v>93</v>
      </c>
      <c r="BK85" s="155">
        <f>BK86</f>
        <v>0</v>
      </c>
    </row>
    <row r="86" spans="1:65" s="12" customFormat="1" ht="25.9" customHeight="1">
      <c r="B86" s="156"/>
      <c r="C86" s="157"/>
      <c r="D86" s="158" t="s">
        <v>71</v>
      </c>
      <c r="E86" s="159" t="s">
        <v>113</v>
      </c>
      <c r="F86" s="159" t="s">
        <v>114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P87+P183+P198+P223+P244</f>
        <v>0</v>
      </c>
      <c r="Q86" s="164"/>
      <c r="R86" s="165">
        <f>R87+R183+R198+R223+R244</f>
        <v>5580.3622019999993</v>
      </c>
      <c r="S86" s="164"/>
      <c r="T86" s="166">
        <f>T87+T183+T198+T223+T244</f>
        <v>4.0000000000000001E-3</v>
      </c>
      <c r="AR86" s="167" t="s">
        <v>79</v>
      </c>
      <c r="AT86" s="168" t="s">
        <v>71</v>
      </c>
      <c r="AU86" s="168" t="s">
        <v>72</v>
      </c>
      <c r="AY86" s="167" t="s">
        <v>115</v>
      </c>
      <c r="BK86" s="169">
        <f>BK87+BK183+BK198+BK223+BK244</f>
        <v>0</v>
      </c>
    </row>
    <row r="87" spans="1:65" s="12" customFormat="1" ht="22.9" customHeight="1">
      <c r="B87" s="156"/>
      <c r="C87" s="157"/>
      <c r="D87" s="158" t="s">
        <v>71</v>
      </c>
      <c r="E87" s="170" t="s">
        <v>79</v>
      </c>
      <c r="F87" s="170" t="s">
        <v>116</v>
      </c>
      <c r="G87" s="157"/>
      <c r="H87" s="157"/>
      <c r="I87" s="160"/>
      <c r="J87" s="171">
        <f>BK87</f>
        <v>0</v>
      </c>
      <c r="K87" s="157"/>
      <c r="L87" s="162"/>
      <c r="M87" s="163"/>
      <c r="N87" s="164"/>
      <c r="O87" s="164"/>
      <c r="P87" s="165">
        <f>SUM(P88:P182)</f>
        <v>0</v>
      </c>
      <c r="Q87" s="164"/>
      <c r="R87" s="165">
        <f>SUM(R88:R182)</f>
        <v>1.2146000000000001E-2</v>
      </c>
      <c r="S87" s="164"/>
      <c r="T87" s="166">
        <f>SUM(T88:T182)</f>
        <v>0</v>
      </c>
      <c r="AR87" s="167" t="s">
        <v>79</v>
      </c>
      <c r="AT87" s="168" t="s">
        <v>71</v>
      </c>
      <c r="AU87" s="168" t="s">
        <v>79</v>
      </c>
      <c r="AY87" s="167" t="s">
        <v>115</v>
      </c>
      <c r="BK87" s="169">
        <f>SUM(BK88:BK182)</f>
        <v>0</v>
      </c>
    </row>
    <row r="88" spans="1:65" s="2" customFormat="1" ht="16.5" customHeight="1">
      <c r="A88" s="33"/>
      <c r="B88" s="34"/>
      <c r="C88" s="172" t="s">
        <v>79</v>
      </c>
      <c r="D88" s="172" t="s">
        <v>117</v>
      </c>
      <c r="E88" s="173" t="s">
        <v>118</v>
      </c>
      <c r="F88" s="174" t="s">
        <v>119</v>
      </c>
      <c r="G88" s="175" t="s">
        <v>120</v>
      </c>
      <c r="H88" s="176">
        <v>2458.4</v>
      </c>
      <c r="I88" s="177"/>
      <c r="J88" s="178">
        <f>ROUND(I88*H88,2)</f>
        <v>0</v>
      </c>
      <c r="K88" s="174" t="s">
        <v>121</v>
      </c>
      <c r="L88" s="38"/>
      <c r="M88" s="179" t="s">
        <v>19</v>
      </c>
      <c r="N88" s="180" t="s">
        <v>43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122</v>
      </c>
      <c r="AT88" s="183" t="s">
        <v>117</v>
      </c>
      <c r="AU88" s="183" t="s">
        <v>82</v>
      </c>
      <c r="AY88" s="16" t="s">
        <v>115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122</v>
      </c>
      <c r="BM88" s="183" t="s">
        <v>123</v>
      </c>
    </row>
    <row r="89" spans="1:65" s="2" customFormat="1" ht="11.25">
      <c r="A89" s="33"/>
      <c r="B89" s="34"/>
      <c r="C89" s="35"/>
      <c r="D89" s="185" t="s">
        <v>124</v>
      </c>
      <c r="E89" s="35"/>
      <c r="F89" s="186" t="s">
        <v>125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124</v>
      </c>
      <c r="AU89" s="16" t="s">
        <v>82</v>
      </c>
    </row>
    <row r="90" spans="1:65" s="2" customFormat="1" ht="11.25">
      <c r="A90" s="33"/>
      <c r="B90" s="34"/>
      <c r="C90" s="35"/>
      <c r="D90" s="190" t="s">
        <v>126</v>
      </c>
      <c r="E90" s="35"/>
      <c r="F90" s="191" t="s">
        <v>127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126</v>
      </c>
      <c r="AU90" s="16" t="s">
        <v>82</v>
      </c>
    </row>
    <row r="91" spans="1:65" s="13" customFormat="1" ht="11.25">
      <c r="B91" s="192"/>
      <c r="C91" s="193"/>
      <c r="D91" s="185" t="s">
        <v>128</v>
      </c>
      <c r="E91" s="194" t="s">
        <v>19</v>
      </c>
      <c r="F91" s="195" t="s">
        <v>129</v>
      </c>
      <c r="G91" s="193"/>
      <c r="H91" s="196">
        <v>2281.1999999999998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128</v>
      </c>
      <c r="AU91" s="202" t="s">
        <v>82</v>
      </c>
      <c r="AV91" s="13" t="s">
        <v>82</v>
      </c>
      <c r="AW91" s="13" t="s">
        <v>33</v>
      </c>
      <c r="AX91" s="13" t="s">
        <v>72</v>
      </c>
      <c r="AY91" s="202" t="s">
        <v>115</v>
      </c>
    </row>
    <row r="92" spans="1:65" s="13" customFormat="1" ht="11.25">
      <c r="B92" s="192"/>
      <c r="C92" s="193"/>
      <c r="D92" s="185" t="s">
        <v>128</v>
      </c>
      <c r="E92" s="194" t="s">
        <v>19</v>
      </c>
      <c r="F92" s="195" t="s">
        <v>130</v>
      </c>
      <c r="G92" s="193"/>
      <c r="H92" s="196">
        <v>58.3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128</v>
      </c>
      <c r="AU92" s="202" t="s">
        <v>82</v>
      </c>
      <c r="AV92" s="13" t="s">
        <v>82</v>
      </c>
      <c r="AW92" s="13" t="s">
        <v>33</v>
      </c>
      <c r="AX92" s="13" t="s">
        <v>72</v>
      </c>
      <c r="AY92" s="202" t="s">
        <v>115</v>
      </c>
    </row>
    <row r="93" spans="1:65" s="13" customFormat="1" ht="11.25">
      <c r="B93" s="192"/>
      <c r="C93" s="193"/>
      <c r="D93" s="185" t="s">
        <v>128</v>
      </c>
      <c r="E93" s="194" t="s">
        <v>19</v>
      </c>
      <c r="F93" s="195" t="s">
        <v>131</v>
      </c>
      <c r="G93" s="193"/>
      <c r="H93" s="196">
        <v>70.900000000000006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AT93" s="202" t="s">
        <v>128</v>
      </c>
      <c r="AU93" s="202" t="s">
        <v>82</v>
      </c>
      <c r="AV93" s="13" t="s">
        <v>82</v>
      </c>
      <c r="AW93" s="13" t="s">
        <v>33</v>
      </c>
      <c r="AX93" s="13" t="s">
        <v>72</v>
      </c>
      <c r="AY93" s="202" t="s">
        <v>115</v>
      </c>
    </row>
    <row r="94" spans="1:65" s="13" customFormat="1" ht="11.25">
      <c r="B94" s="192"/>
      <c r="C94" s="193"/>
      <c r="D94" s="185" t="s">
        <v>128</v>
      </c>
      <c r="E94" s="194" t="s">
        <v>19</v>
      </c>
      <c r="F94" s="195" t="s">
        <v>132</v>
      </c>
      <c r="G94" s="193"/>
      <c r="H94" s="196">
        <v>48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128</v>
      </c>
      <c r="AU94" s="202" t="s">
        <v>82</v>
      </c>
      <c r="AV94" s="13" t="s">
        <v>82</v>
      </c>
      <c r="AW94" s="13" t="s">
        <v>33</v>
      </c>
      <c r="AX94" s="13" t="s">
        <v>72</v>
      </c>
      <c r="AY94" s="202" t="s">
        <v>115</v>
      </c>
    </row>
    <row r="95" spans="1:65" s="2" customFormat="1" ht="24.2" customHeight="1">
      <c r="A95" s="33"/>
      <c r="B95" s="34"/>
      <c r="C95" s="172" t="s">
        <v>82</v>
      </c>
      <c r="D95" s="172" t="s">
        <v>117</v>
      </c>
      <c r="E95" s="173" t="s">
        <v>133</v>
      </c>
      <c r="F95" s="174" t="s">
        <v>134</v>
      </c>
      <c r="G95" s="175" t="s">
        <v>135</v>
      </c>
      <c r="H95" s="176">
        <v>866.32</v>
      </c>
      <c r="I95" s="177"/>
      <c r="J95" s="178">
        <f>ROUND(I95*H95,2)</f>
        <v>0</v>
      </c>
      <c r="K95" s="174" t="s">
        <v>121</v>
      </c>
      <c r="L95" s="38"/>
      <c r="M95" s="179" t="s">
        <v>19</v>
      </c>
      <c r="N95" s="180" t="s">
        <v>43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122</v>
      </c>
      <c r="AT95" s="183" t="s">
        <v>117</v>
      </c>
      <c r="AU95" s="183" t="s">
        <v>82</v>
      </c>
      <c r="AY95" s="16" t="s">
        <v>115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122</v>
      </c>
      <c r="BM95" s="183" t="s">
        <v>136</v>
      </c>
    </row>
    <row r="96" spans="1:65" s="2" customFormat="1" ht="11.25">
      <c r="A96" s="33"/>
      <c r="B96" s="34"/>
      <c r="C96" s="35"/>
      <c r="D96" s="185" t="s">
        <v>124</v>
      </c>
      <c r="E96" s="35"/>
      <c r="F96" s="186" t="s">
        <v>137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124</v>
      </c>
      <c r="AU96" s="16" t="s">
        <v>82</v>
      </c>
    </row>
    <row r="97" spans="1:65" s="2" customFormat="1" ht="11.25">
      <c r="A97" s="33"/>
      <c r="B97" s="34"/>
      <c r="C97" s="35"/>
      <c r="D97" s="190" t="s">
        <v>126</v>
      </c>
      <c r="E97" s="35"/>
      <c r="F97" s="191" t="s">
        <v>138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126</v>
      </c>
      <c r="AU97" s="16" t="s">
        <v>82</v>
      </c>
    </row>
    <row r="98" spans="1:65" s="13" customFormat="1" ht="11.25">
      <c r="B98" s="192"/>
      <c r="C98" s="193"/>
      <c r="D98" s="185" t="s">
        <v>128</v>
      </c>
      <c r="E98" s="194" t="s">
        <v>19</v>
      </c>
      <c r="F98" s="195" t="s">
        <v>139</v>
      </c>
      <c r="G98" s="193"/>
      <c r="H98" s="196">
        <v>240.2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128</v>
      </c>
      <c r="AU98" s="202" t="s">
        <v>82</v>
      </c>
      <c r="AV98" s="13" t="s">
        <v>82</v>
      </c>
      <c r="AW98" s="13" t="s">
        <v>33</v>
      </c>
      <c r="AX98" s="13" t="s">
        <v>72</v>
      </c>
      <c r="AY98" s="202" t="s">
        <v>115</v>
      </c>
    </row>
    <row r="99" spans="1:65" s="13" customFormat="1" ht="11.25">
      <c r="B99" s="192"/>
      <c r="C99" s="193"/>
      <c r="D99" s="185" t="s">
        <v>128</v>
      </c>
      <c r="E99" s="194" t="s">
        <v>19</v>
      </c>
      <c r="F99" s="195" t="s">
        <v>140</v>
      </c>
      <c r="G99" s="193"/>
      <c r="H99" s="196">
        <v>17.8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128</v>
      </c>
      <c r="AU99" s="202" t="s">
        <v>82</v>
      </c>
      <c r="AV99" s="13" t="s">
        <v>82</v>
      </c>
      <c r="AW99" s="13" t="s">
        <v>33</v>
      </c>
      <c r="AX99" s="13" t="s">
        <v>72</v>
      </c>
      <c r="AY99" s="202" t="s">
        <v>115</v>
      </c>
    </row>
    <row r="100" spans="1:65" s="13" customFormat="1" ht="11.25">
      <c r="B100" s="192"/>
      <c r="C100" s="193"/>
      <c r="D100" s="185" t="s">
        <v>128</v>
      </c>
      <c r="E100" s="194" t="s">
        <v>19</v>
      </c>
      <c r="F100" s="195" t="s">
        <v>141</v>
      </c>
      <c r="G100" s="193"/>
      <c r="H100" s="196">
        <v>592.14</v>
      </c>
      <c r="I100" s="197"/>
      <c r="J100" s="193"/>
      <c r="K100" s="193"/>
      <c r="L100" s="198"/>
      <c r="M100" s="199"/>
      <c r="N100" s="200"/>
      <c r="O100" s="200"/>
      <c r="P100" s="200"/>
      <c r="Q100" s="200"/>
      <c r="R100" s="200"/>
      <c r="S100" s="200"/>
      <c r="T100" s="201"/>
      <c r="AT100" s="202" t="s">
        <v>128</v>
      </c>
      <c r="AU100" s="202" t="s">
        <v>82</v>
      </c>
      <c r="AV100" s="13" t="s">
        <v>82</v>
      </c>
      <c r="AW100" s="13" t="s">
        <v>33</v>
      </c>
      <c r="AX100" s="13" t="s">
        <v>72</v>
      </c>
      <c r="AY100" s="202" t="s">
        <v>115</v>
      </c>
    </row>
    <row r="101" spans="1:65" s="13" customFormat="1" ht="11.25">
      <c r="B101" s="192"/>
      <c r="C101" s="193"/>
      <c r="D101" s="185" t="s">
        <v>128</v>
      </c>
      <c r="E101" s="194" t="s">
        <v>19</v>
      </c>
      <c r="F101" s="195" t="s">
        <v>142</v>
      </c>
      <c r="G101" s="193"/>
      <c r="H101" s="196">
        <v>16.18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128</v>
      </c>
      <c r="AU101" s="202" t="s">
        <v>82</v>
      </c>
      <c r="AV101" s="13" t="s">
        <v>82</v>
      </c>
      <c r="AW101" s="13" t="s">
        <v>33</v>
      </c>
      <c r="AX101" s="13" t="s">
        <v>72</v>
      </c>
      <c r="AY101" s="202" t="s">
        <v>115</v>
      </c>
    </row>
    <row r="102" spans="1:65" s="2" customFormat="1" ht="21.75" customHeight="1">
      <c r="A102" s="33"/>
      <c r="B102" s="34"/>
      <c r="C102" s="172" t="s">
        <v>143</v>
      </c>
      <c r="D102" s="172" t="s">
        <v>117</v>
      </c>
      <c r="E102" s="173" t="s">
        <v>144</v>
      </c>
      <c r="F102" s="174" t="s">
        <v>145</v>
      </c>
      <c r="G102" s="175" t="s">
        <v>135</v>
      </c>
      <c r="H102" s="176">
        <v>11.52</v>
      </c>
      <c r="I102" s="177"/>
      <c r="J102" s="178">
        <f>ROUND(I102*H102,2)</f>
        <v>0</v>
      </c>
      <c r="K102" s="174" t="s">
        <v>121</v>
      </c>
      <c r="L102" s="38"/>
      <c r="M102" s="179" t="s">
        <v>19</v>
      </c>
      <c r="N102" s="180" t="s">
        <v>43</v>
      </c>
      <c r="O102" s="63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122</v>
      </c>
      <c r="AT102" s="183" t="s">
        <v>117</v>
      </c>
      <c r="AU102" s="183" t="s">
        <v>82</v>
      </c>
      <c r="AY102" s="16" t="s">
        <v>115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122</v>
      </c>
      <c r="BM102" s="183" t="s">
        <v>146</v>
      </c>
    </row>
    <row r="103" spans="1:65" s="2" customFormat="1" ht="19.5">
      <c r="A103" s="33"/>
      <c r="B103" s="34"/>
      <c r="C103" s="35"/>
      <c r="D103" s="185" t="s">
        <v>124</v>
      </c>
      <c r="E103" s="35"/>
      <c r="F103" s="186" t="s">
        <v>147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124</v>
      </c>
      <c r="AU103" s="16" t="s">
        <v>82</v>
      </c>
    </row>
    <row r="104" spans="1:65" s="2" customFormat="1" ht="11.25">
      <c r="A104" s="33"/>
      <c r="B104" s="34"/>
      <c r="C104" s="35"/>
      <c r="D104" s="190" t="s">
        <v>126</v>
      </c>
      <c r="E104" s="35"/>
      <c r="F104" s="191" t="s">
        <v>148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126</v>
      </c>
      <c r="AU104" s="16" t="s">
        <v>82</v>
      </c>
    </row>
    <row r="105" spans="1:65" s="13" customFormat="1" ht="11.25">
      <c r="B105" s="192"/>
      <c r="C105" s="193"/>
      <c r="D105" s="185" t="s">
        <v>128</v>
      </c>
      <c r="E105" s="194" t="s">
        <v>19</v>
      </c>
      <c r="F105" s="195" t="s">
        <v>149</v>
      </c>
      <c r="G105" s="193"/>
      <c r="H105" s="196">
        <v>11.52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128</v>
      </c>
      <c r="AU105" s="202" t="s">
        <v>82</v>
      </c>
      <c r="AV105" s="13" t="s">
        <v>82</v>
      </c>
      <c r="AW105" s="13" t="s">
        <v>33</v>
      </c>
      <c r="AX105" s="13" t="s">
        <v>79</v>
      </c>
      <c r="AY105" s="202" t="s">
        <v>115</v>
      </c>
    </row>
    <row r="106" spans="1:65" s="2" customFormat="1" ht="21.75" customHeight="1">
      <c r="A106" s="33"/>
      <c r="B106" s="34"/>
      <c r="C106" s="172" t="s">
        <v>122</v>
      </c>
      <c r="D106" s="172" t="s">
        <v>117</v>
      </c>
      <c r="E106" s="173" t="s">
        <v>150</v>
      </c>
      <c r="F106" s="174" t="s">
        <v>151</v>
      </c>
      <c r="G106" s="175" t="s">
        <v>135</v>
      </c>
      <c r="H106" s="176">
        <v>193.8</v>
      </c>
      <c r="I106" s="177"/>
      <c r="J106" s="178">
        <f>ROUND(I106*H106,2)</f>
        <v>0</v>
      </c>
      <c r="K106" s="174" t="s">
        <v>121</v>
      </c>
      <c r="L106" s="38"/>
      <c r="M106" s="179" t="s">
        <v>19</v>
      </c>
      <c r="N106" s="180" t="s">
        <v>43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122</v>
      </c>
      <c r="AT106" s="183" t="s">
        <v>117</v>
      </c>
      <c r="AU106" s="183" t="s">
        <v>82</v>
      </c>
      <c r="AY106" s="16" t="s">
        <v>115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122</v>
      </c>
      <c r="BM106" s="183" t="s">
        <v>152</v>
      </c>
    </row>
    <row r="107" spans="1:65" s="2" customFormat="1" ht="19.5">
      <c r="A107" s="33"/>
      <c r="B107" s="34"/>
      <c r="C107" s="35"/>
      <c r="D107" s="185" t="s">
        <v>124</v>
      </c>
      <c r="E107" s="35"/>
      <c r="F107" s="186" t="s">
        <v>153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124</v>
      </c>
      <c r="AU107" s="16" t="s">
        <v>82</v>
      </c>
    </row>
    <row r="108" spans="1:65" s="2" customFormat="1" ht="11.25">
      <c r="A108" s="33"/>
      <c r="B108" s="34"/>
      <c r="C108" s="35"/>
      <c r="D108" s="190" t="s">
        <v>126</v>
      </c>
      <c r="E108" s="35"/>
      <c r="F108" s="191" t="s">
        <v>154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126</v>
      </c>
      <c r="AU108" s="16" t="s">
        <v>82</v>
      </c>
    </row>
    <row r="109" spans="1:65" s="13" customFormat="1" ht="11.25">
      <c r="B109" s="192"/>
      <c r="C109" s="193"/>
      <c r="D109" s="185" t="s">
        <v>128</v>
      </c>
      <c r="E109" s="194" t="s">
        <v>19</v>
      </c>
      <c r="F109" s="195" t="s">
        <v>155</v>
      </c>
      <c r="G109" s="193"/>
      <c r="H109" s="196">
        <v>193.8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128</v>
      </c>
      <c r="AU109" s="202" t="s">
        <v>82</v>
      </c>
      <c r="AV109" s="13" t="s">
        <v>82</v>
      </c>
      <c r="AW109" s="13" t="s">
        <v>33</v>
      </c>
      <c r="AX109" s="13" t="s">
        <v>79</v>
      </c>
      <c r="AY109" s="202" t="s">
        <v>115</v>
      </c>
    </row>
    <row r="110" spans="1:65" s="2" customFormat="1" ht="21.75" customHeight="1">
      <c r="A110" s="33"/>
      <c r="B110" s="34"/>
      <c r="C110" s="172" t="s">
        <v>156</v>
      </c>
      <c r="D110" s="172" t="s">
        <v>117</v>
      </c>
      <c r="E110" s="173" t="s">
        <v>157</v>
      </c>
      <c r="F110" s="174" t="s">
        <v>158</v>
      </c>
      <c r="G110" s="175" t="s">
        <v>135</v>
      </c>
      <c r="H110" s="176">
        <v>32.880000000000003</v>
      </c>
      <c r="I110" s="177"/>
      <c r="J110" s="178">
        <f>ROUND(I110*H110,2)</f>
        <v>0</v>
      </c>
      <c r="K110" s="174" t="s">
        <v>121</v>
      </c>
      <c r="L110" s="38"/>
      <c r="M110" s="179" t="s">
        <v>19</v>
      </c>
      <c r="N110" s="180" t="s">
        <v>43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122</v>
      </c>
      <c r="AT110" s="183" t="s">
        <v>117</v>
      </c>
      <c r="AU110" s="183" t="s">
        <v>82</v>
      </c>
      <c r="AY110" s="16" t="s">
        <v>115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122</v>
      </c>
      <c r="BM110" s="183" t="s">
        <v>159</v>
      </c>
    </row>
    <row r="111" spans="1:65" s="2" customFormat="1" ht="19.5">
      <c r="A111" s="33"/>
      <c r="B111" s="34"/>
      <c r="C111" s="35"/>
      <c r="D111" s="185" t="s">
        <v>124</v>
      </c>
      <c r="E111" s="35"/>
      <c r="F111" s="186" t="s">
        <v>160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124</v>
      </c>
      <c r="AU111" s="16" t="s">
        <v>82</v>
      </c>
    </row>
    <row r="112" spans="1:65" s="2" customFormat="1" ht="11.25">
      <c r="A112" s="33"/>
      <c r="B112" s="34"/>
      <c r="C112" s="35"/>
      <c r="D112" s="190" t="s">
        <v>126</v>
      </c>
      <c r="E112" s="35"/>
      <c r="F112" s="191" t="s">
        <v>161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126</v>
      </c>
      <c r="AU112" s="16" t="s">
        <v>82</v>
      </c>
    </row>
    <row r="113" spans="1:65" s="13" customFormat="1" ht="11.25">
      <c r="B113" s="192"/>
      <c r="C113" s="193"/>
      <c r="D113" s="185" t="s">
        <v>128</v>
      </c>
      <c r="E113" s="194" t="s">
        <v>19</v>
      </c>
      <c r="F113" s="195" t="s">
        <v>162</v>
      </c>
      <c r="G113" s="193"/>
      <c r="H113" s="196">
        <v>1.6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128</v>
      </c>
      <c r="AU113" s="202" t="s">
        <v>82</v>
      </c>
      <c r="AV113" s="13" t="s">
        <v>82</v>
      </c>
      <c r="AW113" s="13" t="s">
        <v>33</v>
      </c>
      <c r="AX113" s="13" t="s">
        <v>72</v>
      </c>
      <c r="AY113" s="202" t="s">
        <v>115</v>
      </c>
    </row>
    <row r="114" spans="1:65" s="13" customFormat="1" ht="11.25">
      <c r="B114" s="192"/>
      <c r="C114" s="193"/>
      <c r="D114" s="185" t="s">
        <v>128</v>
      </c>
      <c r="E114" s="194" t="s">
        <v>19</v>
      </c>
      <c r="F114" s="195" t="s">
        <v>163</v>
      </c>
      <c r="G114" s="193"/>
      <c r="H114" s="196">
        <v>24.32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128</v>
      </c>
      <c r="AU114" s="202" t="s">
        <v>82</v>
      </c>
      <c r="AV114" s="13" t="s">
        <v>82</v>
      </c>
      <c r="AW114" s="13" t="s">
        <v>33</v>
      </c>
      <c r="AX114" s="13" t="s">
        <v>72</v>
      </c>
      <c r="AY114" s="202" t="s">
        <v>115</v>
      </c>
    </row>
    <row r="115" spans="1:65" s="13" customFormat="1" ht="11.25">
      <c r="B115" s="192"/>
      <c r="C115" s="193"/>
      <c r="D115" s="185" t="s">
        <v>128</v>
      </c>
      <c r="E115" s="194" t="s">
        <v>19</v>
      </c>
      <c r="F115" s="195" t="s">
        <v>164</v>
      </c>
      <c r="G115" s="193"/>
      <c r="H115" s="196">
        <v>6.96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128</v>
      </c>
      <c r="AU115" s="202" t="s">
        <v>82</v>
      </c>
      <c r="AV115" s="13" t="s">
        <v>82</v>
      </c>
      <c r="AW115" s="13" t="s">
        <v>33</v>
      </c>
      <c r="AX115" s="13" t="s">
        <v>72</v>
      </c>
      <c r="AY115" s="202" t="s">
        <v>115</v>
      </c>
    </row>
    <row r="116" spans="1:65" s="2" customFormat="1" ht="21.75" customHeight="1">
      <c r="A116" s="33"/>
      <c r="B116" s="34"/>
      <c r="C116" s="172" t="s">
        <v>165</v>
      </c>
      <c r="D116" s="172" t="s">
        <v>117</v>
      </c>
      <c r="E116" s="173" t="s">
        <v>166</v>
      </c>
      <c r="F116" s="174" t="s">
        <v>167</v>
      </c>
      <c r="G116" s="175" t="s">
        <v>135</v>
      </c>
      <c r="H116" s="176">
        <v>17.28</v>
      </c>
      <c r="I116" s="177"/>
      <c r="J116" s="178">
        <f>ROUND(I116*H116,2)</f>
        <v>0</v>
      </c>
      <c r="K116" s="174" t="s">
        <v>121</v>
      </c>
      <c r="L116" s="38"/>
      <c r="M116" s="179" t="s">
        <v>19</v>
      </c>
      <c r="N116" s="180" t="s">
        <v>43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122</v>
      </c>
      <c r="AT116" s="183" t="s">
        <v>117</v>
      </c>
      <c r="AU116" s="183" t="s">
        <v>82</v>
      </c>
      <c r="AY116" s="16" t="s">
        <v>115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122</v>
      </c>
      <c r="BM116" s="183" t="s">
        <v>168</v>
      </c>
    </row>
    <row r="117" spans="1:65" s="2" customFormat="1" ht="19.5">
      <c r="A117" s="33"/>
      <c r="B117" s="34"/>
      <c r="C117" s="35"/>
      <c r="D117" s="185" t="s">
        <v>124</v>
      </c>
      <c r="E117" s="35"/>
      <c r="F117" s="186" t="s">
        <v>169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124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126</v>
      </c>
      <c r="E118" s="35"/>
      <c r="F118" s="191" t="s">
        <v>170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126</v>
      </c>
      <c r="AU118" s="16" t="s">
        <v>82</v>
      </c>
    </row>
    <row r="119" spans="1:65" s="13" customFormat="1" ht="11.25">
      <c r="B119" s="192"/>
      <c r="C119" s="193"/>
      <c r="D119" s="185" t="s">
        <v>128</v>
      </c>
      <c r="E119" s="194" t="s">
        <v>19</v>
      </c>
      <c r="F119" s="195" t="s">
        <v>171</v>
      </c>
      <c r="G119" s="193"/>
      <c r="H119" s="196">
        <v>17.28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128</v>
      </c>
      <c r="AU119" s="202" t="s">
        <v>82</v>
      </c>
      <c r="AV119" s="13" t="s">
        <v>82</v>
      </c>
      <c r="AW119" s="13" t="s">
        <v>33</v>
      </c>
      <c r="AX119" s="13" t="s">
        <v>79</v>
      </c>
      <c r="AY119" s="202" t="s">
        <v>115</v>
      </c>
    </row>
    <row r="120" spans="1:65" s="2" customFormat="1" ht="21.75" customHeight="1">
      <c r="A120" s="33"/>
      <c r="B120" s="34"/>
      <c r="C120" s="172" t="s">
        <v>172</v>
      </c>
      <c r="D120" s="172" t="s">
        <v>117</v>
      </c>
      <c r="E120" s="173" t="s">
        <v>173</v>
      </c>
      <c r="F120" s="174" t="s">
        <v>174</v>
      </c>
      <c r="G120" s="175" t="s">
        <v>135</v>
      </c>
      <c r="H120" s="176">
        <v>46.92</v>
      </c>
      <c r="I120" s="177"/>
      <c r="J120" s="178">
        <f>ROUND(I120*H120,2)</f>
        <v>0</v>
      </c>
      <c r="K120" s="174" t="s">
        <v>121</v>
      </c>
      <c r="L120" s="38"/>
      <c r="M120" s="179" t="s">
        <v>19</v>
      </c>
      <c r="N120" s="180" t="s">
        <v>43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122</v>
      </c>
      <c r="AT120" s="183" t="s">
        <v>117</v>
      </c>
      <c r="AU120" s="183" t="s">
        <v>82</v>
      </c>
      <c r="AY120" s="16" t="s">
        <v>115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122</v>
      </c>
      <c r="BM120" s="183" t="s">
        <v>175</v>
      </c>
    </row>
    <row r="121" spans="1:65" s="2" customFormat="1" ht="19.5">
      <c r="A121" s="33"/>
      <c r="B121" s="34"/>
      <c r="C121" s="35"/>
      <c r="D121" s="185" t="s">
        <v>124</v>
      </c>
      <c r="E121" s="35"/>
      <c r="F121" s="186" t="s">
        <v>176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124</v>
      </c>
      <c r="AU121" s="16" t="s">
        <v>82</v>
      </c>
    </row>
    <row r="122" spans="1:65" s="2" customFormat="1" ht="11.25">
      <c r="A122" s="33"/>
      <c r="B122" s="34"/>
      <c r="C122" s="35"/>
      <c r="D122" s="190" t="s">
        <v>126</v>
      </c>
      <c r="E122" s="35"/>
      <c r="F122" s="191" t="s">
        <v>177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126</v>
      </c>
      <c r="AU122" s="16" t="s">
        <v>82</v>
      </c>
    </row>
    <row r="123" spans="1:65" s="13" customFormat="1" ht="11.25">
      <c r="B123" s="192"/>
      <c r="C123" s="193"/>
      <c r="D123" s="185" t="s">
        <v>128</v>
      </c>
      <c r="E123" s="194" t="s">
        <v>19</v>
      </c>
      <c r="F123" s="195" t="s">
        <v>178</v>
      </c>
      <c r="G123" s="193"/>
      <c r="H123" s="196">
        <v>36.479999999999997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128</v>
      </c>
      <c r="AU123" s="202" t="s">
        <v>82</v>
      </c>
      <c r="AV123" s="13" t="s">
        <v>82</v>
      </c>
      <c r="AW123" s="13" t="s">
        <v>33</v>
      </c>
      <c r="AX123" s="13" t="s">
        <v>72</v>
      </c>
      <c r="AY123" s="202" t="s">
        <v>115</v>
      </c>
    </row>
    <row r="124" spans="1:65" s="13" customFormat="1" ht="11.25">
      <c r="B124" s="192"/>
      <c r="C124" s="193"/>
      <c r="D124" s="185" t="s">
        <v>128</v>
      </c>
      <c r="E124" s="194" t="s">
        <v>19</v>
      </c>
      <c r="F124" s="195" t="s">
        <v>179</v>
      </c>
      <c r="G124" s="193"/>
      <c r="H124" s="196">
        <v>10.44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128</v>
      </c>
      <c r="AU124" s="202" t="s">
        <v>82</v>
      </c>
      <c r="AV124" s="13" t="s">
        <v>82</v>
      </c>
      <c r="AW124" s="13" t="s">
        <v>33</v>
      </c>
      <c r="AX124" s="13" t="s">
        <v>72</v>
      </c>
      <c r="AY124" s="202" t="s">
        <v>115</v>
      </c>
    </row>
    <row r="125" spans="1:65" s="2" customFormat="1" ht="21.75" customHeight="1">
      <c r="A125" s="33"/>
      <c r="B125" s="34"/>
      <c r="C125" s="172" t="s">
        <v>180</v>
      </c>
      <c r="D125" s="172" t="s">
        <v>117</v>
      </c>
      <c r="E125" s="173" t="s">
        <v>181</v>
      </c>
      <c r="F125" s="174" t="s">
        <v>182</v>
      </c>
      <c r="G125" s="175" t="s">
        <v>135</v>
      </c>
      <c r="H125" s="176">
        <v>190.8</v>
      </c>
      <c r="I125" s="177"/>
      <c r="J125" s="178">
        <f>ROUND(I125*H125,2)</f>
        <v>0</v>
      </c>
      <c r="K125" s="174" t="s">
        <v>121</v>
      </c>
      <c r="L125" s="38"/>
      <c r="M125" s="179" t="s">
        <v>19</v>
      </c>
      <c r="N125" s="180" t="s">
        <v>43</v>
      </c>
      <c r="O125" s="63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122</v>
      </c>
      <c r="AT125" s="183" t="s">
        <v>117</v>
      </c>
      <c r="AU125" s="183" t="s">
        <v>82</v>
      </c>
      <c r="AY125" s="16" t="s">
        <v>115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122</v>
      </c>
      <c r="BM125" s="183" t="s">
        <v>183</v>
      </c>
    </row>
    <row r="126" spans="1:65" s="2" customFormat="1" ht="19.5">
      <c r="A126" s="33"/>
      <c r="B126" s="34"/>
      <c r="C126" s="35"/>
      <c r="D126" s="185" t="s">
        <v>124</v>
      </c>
      <c r="E126" s="35"/>
      <c r="F126" s="186" t="s">
        <v>184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124</v>
      </c>
      <c r="AU126" s="16" t="s">
        <v>82</v>
      </c>
    </row>
    <row r="127" spans="1:65" s="2" customFormat="1" ht="11.25">
      <c r="A127" s="33"/>
      <c r="B127" s="34"/>
      <c r="C127" s="35"/>
      <c r="D127" s="190" t="s">
        <v>126</v>
      </c>
      <c r="E127" s="35"/>
      <c r="F127" s="191" t="s">
        <v>185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126</v>
      </c>
      <c r="AU127" s="16" t="s">
        <v>82</v>
      </c>
    </row>
    <row r="128" spans="1:65" s="13" customFormat="1" ht="11.25">
      <c r="B128" s="192"/>
      <c r="C128" s="193"/>
      <c r="D128" s="185" t="s">
        <v>128</v>
      </c>
      <c r="E128" s="194" t="s">
        <v>19</v>
      </c>
      <c r="F128" s="195" t="s">
        <v>186</v>
      </c>
      <c r="G128" s="193"/>
      <c r="H128" s="196">
        <v>190.8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128</v>
      </c>
      <c r="AU128" s="202" t="s">
        <v>82</v>
      </c>
      <c r="AV128" s="13" t="s">
        <v>82</v>
      </c>
      <c r="AW128" s="13" t="s">
        <v>33</v>
      </c>
      <c r="AX128" s="13" t="s">
        <v>79</v>
      </c>
      <c r="AY128" s="202" t="s">
        <v>115</v>
      </c>
    </row>
    <row r="129" spans="1:65" s="2" customFormat="1" ht="21.75" customHeight="1">
      <c r="A129" s="33"/>
      <c r="B129" s="34"/>
      <c r="C129" s="172" t="s">
        <v>187</v>
      </c>
      <c r="D129" s="172" t="s">
        <v>117</v>
      </c>
      <c r="E129" s="173" t="s">
        <v>188</v>
      </c>
      <c r="F129" s="174" t="s">
        <v>189</v>
      </c>
      <c r="G129" s="175" t="s">
        <v>135</v>
      </c>
      <c r="H129" s="176">
        <v>913.7</v>
      </c>
      <c r="I129" s="177"/>
      <c r="J129" s="178">
        <f>ROUND(I129*H129,2)</f>
        <v>0</v>
      </c>
      <c r="K129" s="174" t="s">
        <v>121</v>
      </c>
      <c r="L129" s="38"/>
      <c r="M129" s="179" t="s">
        <v>19</v>
      </c>
      <c r="N129" s="180" t="s">
        <v>43</v>
      </c>
      <c r="O129" s="63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122</v>
      </c>
      <c r="AT129" s="183" t="s">
        <v>117</v>
      </c>
      <c r="AU129" s="183" t="s">
        <v>82</v>
      </c>
      <c r="AY129" s="16" t="s">
        <v>115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79</v>
      </c>
      <c r="BK129" s="184">
        <f>ROUND(I129*H129,2)</f>
        <v>0</v>
      </c>
      <c r="BL129" s="16" t="s">
        <v>122</v>
      </c>
      <c r="BM129" s="183" t="s">
        <v>190</v>
      </c>
    </row>
    <row r="130" spans="1:65" s="2" customFormat="1" ht="19.5">
      <c r="A130" s="33"/>
      <c r="B130" s="34"/>
      <c r="C130" s="35"/>
      <c r="D130" s="185" t="s">
        <v>124</v>
      </c>
      <c r="E130" s="35"/>
      <c r="F130" s="186" t="s">
        <v>191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124</v>
      </c>
      <c r="AU130" s="16" t="s">
        <v>82</v>
      </c>
    </row>
    <row r="131" spans="1:65" s="2" customFormat="1" ht="11.25">
      <c r="A131" s="33"/>
      <c r="B131" s="34"/>
      <c r="C131" s="35"/>
      <c r="D131" s="190" t="s">
        <v>126</v>
      </c>
      <c r="E131" s="35"/>
      <c r="F131" s="191" t="s">
        <v>192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126</v>
      </c>
      <c r="AU131" s="16" t="s">
        <v>82</v>
      </c>
    </row>
    <row r="132" spans="1:65" s="13" customFormat="1" ht="11.25">
      <c r="B132" s="192"/>
      <c r="C132" s="193"/>
      <c r="D132" s="185" t="s">
        <v>128</v>
      </c>
      <c r="E132" s="194" t="s">
        <v>19</v>
      </c>
      <c r="F132" s="195" t="s">
        <v>193</v>
      </c>
      <c r="G132" s="193"/>
      <c r="H132" s="196">
        <v>913.7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128</v>
      </c>
      <c r="AU132" s="202" t="s">
        <v>82</v>
      </c>
      <c r="AV132" s="13" t="s">
        <v>82</v>
      </c>
      <c r="AW132" s="13" t="s">
        <v>33</v>
      </c>
      <c r="AX132" s="13" t="s">
        <v>79</v>
      </c>
      <c r="AY132" s="202" t="s">
        <v>115</v>
      </c>
    </row>
    <row r="133" spans="1:65" s="2" customFormat="1" ht="24.2" customHeight="1">
      <c r="A133" s="33"/>
      <c r="B133" s="34"/>
      <c r="C133" s="172" t="s">
        <v>194</v>
      </c>
      <c r="D133" s="172" t="s">
        <v>117</v>
      </c>
      <c r="E133" s="173" t="s">
        <v>195</v>
      </c>
      <c r="F133" s="174" t="s">
        <v>196</v>
      </c>
      <c r="G133" s="175" t="s">
        <v>135</v>
      </c>
      <c r="H133" s="176">
        <v>12791.8</v>
      </c>
      <c r="I133" s="177"/>
      <c r="J133" s="178">
        <f>ROUND(I133*H133,2)</f>
        <v>0</v>
      </c>
      <c r="K133" s="174" t="s">
        <v>121</v>
      </c>
      <c r="L133" s="38"/>
      <c r="M133" s="179" t="s">
        <v>19</v>
      </c>
      <c r="N133" s="180" t="s">
        <v>43</v>
      </c>
      <c r="O133" s="63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122</v>
      </c>
      <c r="AT133" s="183" t="s">
        <v>117</v>
      </c>
      <c r="AU133" s="183" t="s">
        <v>82</v>
      </c>
      <c r="AY133" s="16" t="s">
        <v>115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79</v>
      </c>
      <c r="BK133" s="184">
        <f>ROUND(I133*H133,2)</f>
        <v>0</v>
      </c>
      <c r="BL133" s="16" t="s">
        <v>122</v>
      </c>
      <c r="BM133" s="183" t="s">
        <v>197</v>
      </c>
    </row>
    <row r="134" spans="1:65" s="2" customFormat="1" ht="19.5">
      <c r="A134" s="33"/>
      <c r="B134" s="34"/>
      <c r="C134" s="35"/>
      <c r="D134" s="185" t="s">
        <v>124</v>
      </c>
      <c r="E134" s="35"/>
      <c r="F134" s="186" t="s">
        <v>198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124</v>
      </c>
      <c r="AU134" s="16" t="s">
        <v>82</v>
      </c>
    </row>
    <row r="135" spans="1:65" s="2" customFormat="1" ht="11.25">
      <c r="A135" s="33"/>
      <c r="B135" s="34"/>
      <c r="C135" s="35"/>
      <c r="D135" s="190" t="s">
        <v>126</v>
      </c>
      <c r="E135" s="35"/>
      <c r="F135" s="191" t="s">
        <v>199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126</v>
      </c>
      <c r="AU135" s="16" t="s">
        <v>82</v>
      </c>
    </row>
    <row r="136" spans="1:65" s="13" customFormat="1" ht="11.25">
      <c r="B136" s="192"/>
      <c r="C136" s="193"/>
      <c r="D136" s="185" t="s">
        <v>128</v>
      </c>
      <c r="E136" s="194" t="s">
        <v>19</v>
      </c>
      <c r="F136" s="195" t="s">
        <v>200</v>
      </c>
      <c r="G136" s="193"/>
      <c r="H136" s="196">
        <v>12791.8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128</v>
      </c>
      <c r="AU136" s="202" t="s">
        <v>82</v>
      </c>
      <c r="AV136" s="13" t="s">
        <v>82</v>
      </c>
      <c r="AW136" s="13" t="s">
        <v>33</v>
      </c>
      <c r="AX136" s="13" t="s">
        <v>79</v>
      </c>
      <c r="AY136" s="202" t="s">
        <v>115</v>
      </c>
    </row>
    <row r="137" spans="1:65" s="2" customFormat="1" ht="21.75" customHeight="1">
      <c r="A137" s="33"/>
      <c r="B137" s="34"/>
      <c r="C137" s="172" t="s">
        <v>201</v>
      </c>
      <c r="D137" s="172" t="s">
        <v>117</v>
      </c>
      <c r="E137" s="173" t="s">
        <v>202</v>
      </c>
      <c r="F137" s="174" t="s">
        <v>203</v>
      </c>
      <c r="G137" s="175" t="s">
        <v>135</v>
      </c>
      <c r="H137" s="176">
        <v>64.2</v>
      </c>
      <c r="I137" s="177"/>
      <c r="J137" s="178">
        <f>ROUND(I137*H137,2)</f>
        <v>0</v>
      </c>
      <c r="K137" s="174" t="s">
        <v>121</v>
      </c>
      <c r="L137" s="38"/>
      <c r="M137" s="179" t="s">
        <v>19</v>
      </c>
      <c r="N137" s="180" t="s">
        <v>43</v>
      </c>
      <c r="O137" s="63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122</v>
      </c>
      <c r="AT137" s="183" t="s">
        <v>117</v>
      </c>
      <c r="AU137" s="183" t="s">
        <v>82</v>
      </c>
      <c r="AY137" s="16" t="s">
        <v>115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79</v>
      </c>
      <c r="BK137" s="184">
        <f>ROUND(I137*H137,2)</f>
        <v>0</v>
      </c>
      <c r="BL137" s="16" t="s">
        <v>122</v>
      </c>
      <c r="BM137" s="183" t="s">
        <v>204</v>
      </c>
    </row>
    <row r="138" spans="1:65" s="2" customFormat="1" ht="19.5">
      <c r="A138" s="33"/>
      <c r="B138" s="34"/>
      <c r="C138" s="35"/>
      <c r="D138" s="185" t="s">
        <v>124</v>
      </c>
      <c r="E138" s="35"/>
      <c r="F138" s="186" t="s">
        <v>205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124</v>
      </c>
      <c r="AU138" s="16" t="s">
        <v>82</v>
      </c>
    </row>
    <row r="139" spans="1:65" s="2" customFormat="1" ht="11.25">
      <c r="A139" s="33"/>
      <c r="B139" s="34"/>
      <c r="C139" s="35"/>
      <c r="D139" s="190" t="s">
        <v>126</v>
      </c>
      <c r="E139" s="35"/>
      <c r="F139" s="191" t="s">
        <v>206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126</v>
      </c>
      <c r="AU139" s="16" t="s">
        <v>82</v>
      </c>
    </row>
    <row r="140" spans="1:65" s="13" customFormat="1" ht="11.25">
      <c r="B140" s="192"/>
      <c r="C140" s="193"/>
      <c r="D140" s="185" t="s">
        <v>128</v>
      </c>
      <c r="E140" s="194" t="s">
        <v>19</v>
      </c>
      <c r="F140" s="195" t="s">
        <v>207</v>
      </c>
      <c r="G140" s="193"/>
      <c r="H140" s="196">
        <v>64.2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128</v>
      </c>
      <c r="AU140" s="202" t="s">
        <v>82</v>
      </c>
      <c r="AV140" s="13" t="s">
        <v>82</v>
      </c>
      <c r="AW140" s="13" t="s">
        <v>33</v>
      </c>
      <c r="AX140" s="13" t="s">
        <v>79</v>
      </c>
      <c r="AY140" s="202" t="s">
        <v>115</v>
      </c>
    </row>
    <row r="141" spans="1:65" s="2" customFormat="1" ht="24.2" customHeight="1">
      <c r="A141" s="33"/>
      <c r="B141" s="34"/>
      <c r="C141" s="172" t="s">
        <v>208</v>
      </c>
      <c r="D141" s="172" t="s">
        <v>117</v>
      </c>
      <c r="E141" s="173" t="s">
        <v>209</v>
      </c>
      <c r="F141" s="174" t="s">
        <v>210</v>
      </c>
      <c r="G141" s="175" t="s">
        <v>135</v>
      </c>
      <c r="H141" s="176">
        <v>898.8</v>
      </c>
      <c r="I141" s="177"/>
      <c r="J141" s="178">
        <f>ROUND(I141*H141,2)</f>
        <v>0</v>
      </c>
      <c r="K141" s="174" t="s">
        <v>121</v>
      </c>
      <c r="L141" s="38"/>
      <c r="M141" s="179" t="s">
        <v>19</v>
      </c>
      <c r="N141" s="180" t="s">
        <v>43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122</v>
      </c>
      <c r="AT141" s="183" t="s">
        <v>117</v>
      </c>
      <c r="AU141" s="183" t="s">
        <v>82</v>
      </c>
      <c r="AY141" s="16" t="s">
        <v>115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79</v>
      </c>
      <c r="BK141" s="184">
        <f>ROUND(I141*H141,2)</f>
        <v>0</v>
      </c>
      <c r="BL141" s="16" t="s">
        <v>122</v>
      </c>
      <c r="BM141" s="183" t="s">
        <v>211</v>
      </c>
    </row>
    <row r="142" spans="1:65" s="2" customFormat="1" ht="19.5">
      <c r="A142" s="33"/>
      <c r="B142" s="34"/>
      <c r="C142" s="35"/>
      <c r="D142" s="185" t="s">
        <v>124</v>
      </c>
      <c r="E142" s="35"/>
      <c r="F142" s="186" t="s">
        <v>212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124</v>
      </c>
      <c r="AU142" s="16" t="s">
        <v>82</v>
      </c>
    </row>
    <row r="143" spans="1:65" s="2" customFormat="1" ht="11.25">
      <c r="A143" s="33"/>
      <c r="B143" s="34"/>
      <c r="C143" s="35"/>
      <c r="D143" s="190" t="s">
        <v>126</v>
      </c>
      <c r="E143" s="35"/>
      <c r="F143" s="191" t="s">
        <v>213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126</v>
      </c>
      <c r="AU143" s="16" t="s">
        <v>82</v>
      </c>
    </row>
    <row r="144" spans="1:65" s="13" customFormat="1" ht="11.25">
      <c r="B144" s="192"/>
      <c r="C144" s="193"/>
      <c r="D144" s="185" t="s">
        <v>128</v>
      </c>
      <c r="E144" s="194" t="s">
        <v>19</v>
      </c>
      <c r="F144" s="195" t="s">
        <v>214</v>
      </c>
      <c r="G144" s="193"/>
      <c r="H144" s="196">
        <v>898.8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128</v>
      </c>
      <c r="AU144" s="202" t="s">
        <v>82</v>
      </c>
      <c r="AV144" s="13" t="s">
        <v>82</v>
      </c>
      <c r="AW144" s="13" t="s">
        <v>33</v>
      </c>
      <c r="AX144" s="13" t="s">
        <v>79</v>
      </c>
      <c r="AY144" s="202" t="s">
        <v>115</v>
      </c>
    </row>
    <row r="145" spans="1:65" s="2" customFormat="1" ht="16.5" customHeight="1">
      <c r="A145" s="33"/>
      <c r="B145" s="34"/>
      <c r="C145" s="172" t="s">
        <v>215</v>
      </c>
      <c r="D145" s="172" t="s">
        <v>117</v>
      </c>
      <c r="E145" s="173" t="s">
        <v>216</v>
      </c>
      <c r="F145" s="174" t="s">
        <v>217</v>
      </c>
      <c r="G145" s="175" t="s">
        <v>135</v>
      </c>
      <c r="H145" s="176">
        <v>190.8</v>
      </c>
      <c r="I145" s="177"/>
      <c r="J145" s="178">
        <f>ROUND(I145*H145,2)</f>
        <v>0</v>
      </c>
      <c r="K145" s="174" t="s">
        <v>121</v>
      </c>
      <c r="L145" s="38"/>
      <c r="M145" s="179" t="s">
        <v>19</v>
      </c>
      <c r="N145" s="180" t="s">
        <v>43</v>
      </c>
      <c r="O145" s="63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3" t="s">
        <v>122</v>
      </c>
      <c r="AT145" s="183" t="s">
        <v>117</v>
      </c>
      <c r="AU145" s="183" t="s">
        <v>82</v>
      </c>
      <c r="AY145" s="16" t="s">
        <v>115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79</v>
      </c>
      <c r="BK145" s="184">
        <f>ROUND(I145*H145,2)</f>
        <v>0</v>
      </c>
      <c r="BL145" s="16" t="s">
        <v>122</v>
      </c>
      <c r="BM145" s="183" t="s">
        <v>218</v>
      </c>
    </row>
    <row r="146" spans="1:65" s="2" customFormat="1" ht="19.5">
      <c r="A146" s="33"/>
      <c r="B146" s="34"/>
      <c r="C146" s="35"/>
      <c r="D146" s="185" t="s">
        <v>124</v>
      </c>
      <c r="E146" s="35"/>
      <c r="F146" s="186" t="s">
        <v>219</v>
      </c>
      <c r="G146" s="35"/>
      <c r="H146" s="35"/>
      <c r="I146" s="187"/>
      <c r="J146" s="35"/>
      <c r="K146" s="35"/>
      <c r="L146" s="38"/>
      <c r="M146" s="188"/>
      <c r="N146" s="189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124</v>
      </c>
      <c r="AU146" s="16" t="s">
        <v>82</v>
      </c>
    </row>
    <row r="147" spans="1:65" s="2" customFormat="1" ht="11.25">
      <c r="A147" s="33"/>
      <c r="B147" s="34"/>
      <c r="C147" s="35"/>
      <c r="D147" s="190" t="s">
        <v>126</v>
      </c>
      <c r="E147" s="35"/>
      <c r="F147" s="191" t="s">
        <v>220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126</v>
      </c>
      <c r="AU147" s="16" t="s">
        <v>82</v>
      </c>
    </row>
    <row r="148" spans="1:65" s="13" customFormat="1" ht="11.25">
      <c r="B148" s="192"/>
      <c r="C148" s="193"/>
      <c r="D148" s="185" t="s">
        <v>128</v>
      </c>
      <c r="E148" s="194" t="s">
        <v>19</v>
      </c>
      <c r="F148" s="195" t="s">
        <v>221</v>
      </c>
      <c r="G148" s="193"/>
      <c r="H148" s="196">
        <v>190.8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128</v>
      </c>
      <c r="AU148" s="202" t="s">
        <v>82</v>
      </c>
      <c r="AV148" s="13" t="s">
        <v>82</v>
      </c>
      <c r="AW148" s="13" t="s">
        <v>33</v>
      </c>
      <c r="AX148" s="13" t="s">
        <v>79</v>
      </c>
      <c r="AY148" s="202" t="s">
        <v>115</v>
      </c>
    </row>
    <row r="149" spans="1:65" s="2" customFormat="1" ht="16.5" customHeight="1">
      <c r="A149" s="33"/>
      <c r="B149" s="34"/>
      <c r="C149" s="172" t="s">
        <v>222</v>
      </c>
      <c r="D149" s="172" t="s">
        <v>117</v>
      </c>
      <c r="E149" s="173" t="s">
        <v>223</v>
      </c>
      <c r="F149" s="174" t="s">
        <v>224</v>
      </c>
      <c r="G149" s="175" t="s">
        <v>225</v>
      </c>
      <c r="H149" s="176">
        <v>1760.22</v>
      </c>
      <c r="I149" s="177"/>
      <c r="J149" s="178">
        <f>ROUND(I149*H149,2)</f>
        <v>0</v>
      </c>
      <c r="K149" s="174" t="s">
        <v>121</v>
      </c>
      <c r="L149" s="38"/>
      <c r="M149" s="179" t="s">
        <v>19</v>
      </c>
      <c r="N149" s="180" t="s">
        <v>43</v>
      </c>
      <c r="O149" s="63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3" t="s">
        <v>122</v>
      </c>
      <c r="AT149" s="183" t="s">
        <v>117</v>
      </c>
      <c r="AU149" s="183" t="s">
        <v>82</v>
      </c>
      <c r="AY149" s="16" t="s">
        <v>115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79</v>
      </c>
      <c r="BK149" s="184">
        <f>ROUND(I149*H149,2)</f>
        <v>0</v>
      </c>
      <c r="BL149" s="16" t="s">
        <v>122</v>
      </c>
      <c r="BM149" s="183" t="s">
        <v>226</v>
      </c>
    </row>
    <row r="150" spans="1:65" s="2" customFormat="1" ht="19.5">
      <c r="A150" s="33"/>
      <c r="B150" s="34"/>
      <c r="C150" s="35"/>
      <c r="D150" s="185" t="s">
        <v>124</v>
      </c>
      <c r="E150" s="35"/>
      <c r="F150" s="186" t="s">
        <v>227</v>
      </c>
      <c r="G150" s="35"/>
      <c r="H150" s="35"/>
      <c r="I150" s="187"/>
      <c r="J150" s="35"/>
      <c r="K150" s="35"/>
      <c r="L150" s="38"/>
      <c r="M150" s="188"/>
      <c r="N150" s="189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124</v>
      </c>
      <c r="AU150" s="16" t="s">
        <v>82</v>
      </c>
    </row>
    <row r="151" spans="1:65" s="2" customFormat="1" ht="11.25">
      <c r="A151" s="33"/>
      <c r="B151" s="34"/>
      <c r="C151" s="35"/>
      <c r="D151" s="190" t="s">
        <v>126</v>
      </c>
      <c r="E151" s="35"/>
      <c r="F151" s="191" t="s">
        <v>228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126</v>
      </c>
      <c r="AU151" s="16" t="s">
        <v>82</v>
      </c>
    </row>
    <row r="152" spans="1:65" s="13" customFormat="1" ht="11.25">
      <c r="B152" s="192"/>
      <c r="C152" s="193"/>
      <c r="D152" s="185" t="s">
        <v>128</v>
      </c>
      <c r="E152" s="194" t="s">
        <v>19</v>
      </c>
      <c r="F152" s="195" t="s">
        <v>229</v>
      </c>
      <c r="G152" s="193"/>
      <c r="H152" s="196">
        <v>1760.22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128</v>
      </c>
      <c r="AU152" s="202" t="s">
        <v>82</v>
      </c>
      <c r="AV152" s="13" t="s">
        <v>82</v>
      </c>
      <c r="AW152" s="13" t="s">
        <v>33</v>
      </c>
      <c r="AX152" s="13" t="s">
        <v>79</v>
      </c>
      <c r="AY152" s="202" t="s">
        <v>115</v>
      </c>
    </row>
    <row r="153" spans="1:65" s="2" customFormat="1" ht="16.5" customHeight="1">
      <c r="A153" s="33"/>
      <c r="B153" s="34"/>
      <c r="C153" s="172" t="s">
        <v>8</v>
      </c>
      <c r="D153" s="172" t="s">
        <v>117</v>
      </c>
      <c r="E153" s="173" t="s">
        <v>230</v>
      </c>
      <c r="F153" s="174" t="s">
        <v>231</v>
      </c>
      <c r="G153" s="175" t="s">
        <v>135</v>
      </c>
      <c r="H153" s="176">
        <v>977.9</v>
      </c>
      <c r="I153" s="177"/>
      <c r="J153" s="178">
        <f>ROUND(I153*H153,2)</f>
        <v>0</v>
      </c>
      <c r="K153" s="174" t="s">
        <v>121</v>
      </c>
      <c r="L153" s="38"/>
      <c r="M153" s="179" t="s">
        <v>19</v>
      </c>
      <c r="N153" s="180" t="s">
        <v>43</v>
      </c>
      <c r="O153" s="63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3" t="s">
        <v>122</v>
      </c>
      <c r="AT153" s="183" t="s">
        <v>117</v>
      </c>
      <c r="AU153" s="183" t="s">
        <v>82</v>
      </c>
      <c r="AY153" s="16" t="s">
        <v>115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79</v>
      </c>
      <c r="BK153" s="184">
        <f>ROUND(I153*H153,2)</f>
        <v>0</v>
      </c>
      <c r="BL153" s="16" t="s">
        <v>122</v>
      </c>
      <c r="BM153" s="183" t="s">
        <v>232</v>
      </c>
    </row>
    <row r="154" spans="1:65" s="2" customFormat="1" ht="11.25">
      <c r="A154" s="33"/>
      <c r="B154" s="34"/>
      <c r="C154" s="35"/>
      <c r="D154" s="185" t="s">
        <v>124</v>
      </c>
      <c r="E154" s="35"/>
      <c r="F154" s="186" t="s">
        <v>233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124</v>
      </c>
      <c r="AU154" s="16" t="s">
        <v>82</v>
      </c>
    </row>
    <row r="155" spans="1:65" s="2" customFormat="1" ht="11.25">
      <c r="A155" s="33"/>
      <c r="B155" s="34"/>
      <c r="C155" s="35"/>
      <c r="D155" s="190" t="s">
        <v>126</v>
      </c>
      <c r="E155" s="35"/>
      <c r="F155" s="191" t="s">
        <v>234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126</v>
      </c>
      <c r="AU155" s="16" t="s">
        <v>82</v>
      </c>
    </row>
    <row r="156" spans="1:65" s="13" customFormat="1" ht="11.25">
      <c r="B156" s="192"/>
      <c r="C156" s="193"/>
      <c r="D156" s="185" t="s">
        <v>128</v>
      </c>
      <c r="E156" s="194" t="s">
        <v>19</v>
      </c>
      <c r="F156" s="195" t="s">
        <v>235</v>
      </c>
      <c r="G156" s="193"/>
      <c r="H156" s="196">
        <v>977.9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128</v>
      </c>
      <c r="AU156" s="202" t="s">
        <v>82</v>
      </c>
      <c r="AV156" s="13" t="s">
        <v>82</v>
      </c>
      <c r="AW156" s="13" t="s">
        <v>33</v>
      </c>
      <c r="AX156" s="13" t="s">
        <v>79</v>
      </c>
      <c r="AY156" s="202" t="s">
        <v>115</v>
      </c>
    </row>
    <row r="157" spans="1:65" s="2" customFormat="1" ht="21.75" customHeight="1">
      <c r="A157" s="33"/>
      <c r="B157" s="34"/>
      <c r="C157" s="172" t="s">
        <v>236</v>
      </c>
      <c r="D157" s="172" t="s">
        <v>117</v>
      </c>
      <c r="E157" s="173" t="s">
        <v>237</v>
      </c>
      <c r="F157" s="174" t="s">
        <v>238</v>
      </c>
      <c r="G157" s="175" t="s">
        <v>120</v>
      </c>
      <c r="H157" s="176">
        <v>4327.2</v>
      </c>
      <c r="I157" s="177"/>
      <c r="J157" s="178">
        <f>ROUND(I157*H157,2)</f>
        <v>0</v>
      </c>
      <c r="K157" s="174" t="s">
        <v>121</v>
      </c>
      <c r="L157" s="38"/>
      <c r="M157" s="179" t="s">
        <v>19</v>
      </c>
      <c r="N157" s="180" t="s">
        <v>43</v>
      </c>
      <c r="O157" s="63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122</v>
      </c>
      <c r="AT157" s="183" t="s">
        <v>117</v>
      </c>
      <c r="AU157" s="183" t="s">
        <v>82</v>
      </c>
      <c r="AY157" s="16" t="s">
        <v>115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79</v>
      </c>
      <c r="BK157" s="184">
        <f>ROUND(I157*H157,2)</f>
        <v>0</v>
      </c>
      <c r="BL157" s="16" t="s">
        <v>122</v>
      </c>
      <c r="BM157" s="183" t="s">
        <v>239</v>
      </c>
    </row>
    <row r="158" spans="1:65" s="2" customFormat="1" ht="11.25">
      <c r="A158" s="33"/>
      <c r="B158" s="34"/>
      <c r="C158" s="35"/>
      <c r="D158" s="185" t="s">
        <v>124</v>
      </c>
      <c r="E158" s="35"/>
      <c r="F158" s="186" t="s">
        <v>240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124</v>
      </c>
      <c r="AU158" s="16" t="s">
        <v>82</v>
      </c>
    </row>
    <row r="159" spans="1:65" s="2" customFormat="1" ht="11.25">
      <c r="A159" s="33"/>
      <c r="B159" s="34"/>
      <c r="C159" s="35"/>
      <c r="D159" s="190" t="s">
        <v>126</v>
      </c>
      <c r="E159" s="35"/>
      <c r="F159" s="191" t="s">
        <v>241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126</v>
      </c>
      <c r="AU159" s="16" t="s">
        <v>82</v>
      </c>
    </row>
    <row r="160" spans="1:65" s="13" customFormat="1" ht="11.25">
      <c r="B160" s="192"/>
      <c r="C160" s="193"/>
      <c r="D160" s="185" t="s">
        <v>128</v>
      </c>
      <c r="E160" s="194" t="s">
        <v>19</v>
      </c>
      <c r="F160" s="195" t="s">
        <v>242</v>
      </c>
      <c r="G160" s="193"/>
      <c r="H160" s="196">
        <v>4327.2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128</v>
      </c>
      <c r="AU160" s="202" t="s">
        <v>82</v>
      </c>
      <c r="AV160" s="13" t="s">
        <v>82</v>
      </c>
      <c r="AW160" s="13" t="s">
        <v>33</v>
      </c>
      <c r="AX160" s="13" t="s">
        <v>79</v>
      </c>
      <c r="AY160" s="202" t="s">
        <v>115</v>
      </c>
    </row>
    <row r="161" spans="1:65" s="2" customFormat="1" ht="16.5" customHeight="1">
      <c r="A161" s="33"/>
      <c r="B161" s="34"/>
      <c r="C161" s="172" t="s">
        <v>243</v>
      </c>
      <c r="D161" s="172" t="s">
        <v>117</v>
      </c>
      <c r="E161" s="173" t="s">
        <v>244</v>
      </c>
      <c r="F161" s="174" t="s">
        <v>245</v>
      </c>
      <c r="G161" s="175" t="s">
        <v>120</v>
      </c>
      <c r="H161" s="176">
        <v>589.6</v>
      </c>
      <c r="I161" s="177"/>
      <c r="J161" s="178">
        <f>ROUND(I161*H161,2)</f>
        <v>0</v>
      </c>
      <c r="K161" s="174" t="s">
        <v>121</v>
      </c>
      <c r="L161" s="38"/>
      <c r="M161" s="179" t="s">
        <v>19</v>
      </c>
      <c r="N161" s="180" t="s">
        <v>43</v>
      </c>
      <c r="O161" s="63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3" t="s">
        <v>122</v>
      </c>
      <c r="AT161" s="183" t="s">
        <v>117</v>
      </c>
      <c r="AU161" s="183" t="s">
        <v>82</v>
      </c>
      <c r="AY161" s="16" t="s">
        <v>115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79</v>
      </c>
      <c r="BK161" s="184">
        <f>ROUND(I161*H161,2)</f>
        <v>0</v>
      </c>
      <c r="BL161" s="16" t="s">
        <v>122</v>
      </c>
      <c r="BM161" s="183" t="s">
        <v>246</v>
      </c>
    </row>
    <row r="162" spans="1:65" s="2" customFormat="1" ht="11.25">
      <c r="A162" s="33"/>
      <c r="B162" s="34"/>
      <c r="C162" s="35"/>
      <c r="D162" s="185" t="s">
        <v>124</v>
      </c>
      <c r="E162" s="35"/>
      <c r="F162" s="186" t="s">
        <v>247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124</v>
      </c>
      <c r="AU162" s="16" t="s">
        <v>82</v>
      </c>
    </row>
    <row r="163" spans="1:65" s="2" customFormat="1" ht="11.25">
      <c r="A163" s="33"/>
      <c r="B163" s="34"/>
      <c r="C163" s="35"/>
      <c r="D163" s="190" t="s">
        <v>126</v>
      </c>
      <c r="E163" s="35"/>
      <c r="F163" s="191" t="s">
        <v>248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126</v>
      </c>
      <c r="AU163" s="16" t="s">
        <v>82</v>
      </c>
    </row>
    <row r="164" spans="1:65" s="13" customFormat="1" ht="11.25">
      <c r="B164" s="192"/>
      <c r="C164" s="193"/>
      <c r="D164" s="185" t="s">
        <v>128</v>
      </c>
      <c r="E164" s="194" t="s">
        <v>19</v>
      </c>
      <c r="F164" s="195" t="s">
        <v>249</v>
      </c>
      <c r="G164" s="193"/>
      <c r="H164" s="196">
        <v>589.6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128</v>
      </c>
      <c r="AU164" s="202" t="s">
        <v>82</v>
      </c>
      <c r="AV164" s="13" t="s">
        <v>82</v>
      </c>
      <c r="AW164" s="13" t="s">
        <v>33</v>
      </c>
      <c r="AX164" s="13" t="s">
        <v>79</v>
      </c>
      <c r="AY164" s="202" t="s">
        <v>115</v>
      </c>
    </row>
    <row r="165" spans="1:65" s="2" customFormat="1" ht="16.5" customHeight="1">
      <c r="A165" s="33"/>
      <c r="B165" s="34"/>
      <c r="C165" s="203" t="s">
        <v>250</v>
      </c>
      <c r="D165" s="203" t="s">
        <v>251</v>
      </c>
      <c r="E165" s="204" t="s">
        <v>252</v>
      </c>
      <c r="F165" s="205" t="s">
        <v>253</v>
      </c>
      <c r="G165" s="206" t="s">
        <v>254</v>
      </c>
      <c r="H165" s="207">
        <v>12.146000000000001</v>
      </c>
      <c r="I165" s="208"/>
      <c r="J165" s="209">
        <f>ROUND(I165*H165,2)</f>
        <v>0</v>
      </c>
      <c r="K165" s="205" t="s">
        <v>121</v>
      </c>
      <c r="L165" s="210"/>
      <c r="M165" s="211" t="s">
        <v>19</v>
      </c>
      <c r="N165" s="212" t="s">
        <v>43</v>
      </c>
      <c r="O165" s="63"/>
      <c r="P165" s="181">
        <f>O165*H165</f>
        <v>0</v>
      </c>
      <c r="Q165" s="181">
        <v>1E-3</v>
      </c>
      <c r="R165" s="181">
        <f>Q165*H165</f>
        <v>1.2146000000000001E-2</v>
      </c>
      <c r="S165" s="181">
        <v>0</v>
      </c>
      <c r="T165" s="18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3" t="s">
        <v>180</v>
      </c>
      <c r="AT165" s="183" t="s">
        <v>251</v>
      </c>
      <c r="AU165" s="183" t="s">
        <v>82</v>
      </c>
      <c r="AY165" s="16" t="s">
        <v>115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79</v>
      </c>
      <c r="BK165" s="184">
        <f>ROUND(I165*H165,2)</f>
        <v>0</v>
      </c>
      <c r="BL165" s="16" t="s">
        <v>122</v>
      </c>
      <c r="BM165" s="183" t="s">
        <v>255</v>
      </c>
    </row>
    <row r="166" spans="1:65" s="2" customFormat="1" ht="11.25">
      <c r="A166" s="33"/>
      <c r="B166" s="34"/>
      <c r="C166" s="35"/>
      <c r="D166" s="185" t="s">
        <v>124</v>
      </c>
      <c r="E166" s="35"/>
      <c r="F166" s="186" t="s">
        <v>253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124</v>
      </c>
      <c r="AU166" s="16" t="s">
        <v>82</v>
      </c>
    </row>
    <row r="167" spans="1:65" s="2" customFormat="1" ht="19.5">
      <c r="A167" s="33"/>
      <c r="B167" s="34"/>
      <c r="C167" s="35"/>
      <c r="D167" s="185" t="s">
        <v>256</v>
      </c>
      <c r="E167" s="35"/>
      <c r="F167" s="213" t="s">
        <v>257</v>
      </c>
      <c r="G167" s="35"/>
      <c r="H167" s="35"/>
      <c r="I167" s="187"/>
      <c r="J167" s="35"/>
      <c r="K167" s="35"/>
      <c r="L167" s="38"/>
      <c r="M167" s="188"/>
      <c r="N167" s="189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256</v>
      </c>
      <c r="AU167" s="16" t="s">
        <v>82</v>
      </c>
    </row>
    <row r="168" spans="1:65" s="13" customFormat="1" ht="11.25">
      <c r="B168" s="192"/>
      <c r="C168" s="193"/>
      <c r="D168" s="185" t="s">
        <v>128</v>
      </c>
      <c r="E168" s="194" t="s">
        <v>19</v>
      </c>
      <c r="F168" s="195" t="s">
        <v>258</v>
      </c>
      <c r="G168" s="193"/>
      <c r="H168" s="196">
        <v>12.146000000000001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128</v>
      </c>
      <c r="AU168" s="202" t="s">
        <v>82</v>
      </c>
      <c r="AV168" s="13" t="s">
        <v>82</v>
      </c>
      <c r="AW168" s="13" t="s">
        <v>33</v>
      </c>
      <c r="AX168" s="13" t="s">
        <v>79</v>
      </c>
      <c r="AY168" s="202" t="s">
        <v>115</v>
      </c>
    </row>
    <row r="169" spans="1:65" s="2" customFormat="1" ht="16.5" customHeight="1">
      <c r="A169" s="33"/>
      <c r="B169" s="34"/>
      <c r="C169" s="172" t="s">
        <v>259</v>
      </c>
      <c r="D169" s="172" t="s">
        <v>117</v>
      </c>
      <c r="E169" s="173" t="s">
        <v>260</v>
      </c>
      <c r="F169" s="174" t="s">
        <v>261</v>
      </c>
      <c r="G169" s="175" t="s">
        <v>120</v>
      </c>
      <c r="H169" s="176">
        <v>5438</v>
      </c>
      <c r="I169" s="177"/>
      <c r="J169" s="178">
        <f>ROUND(I169*H169,2)</f>
        <v>0</v>
      </c>
      <c r="K169" s="174" t="s">
        <v>121</v>
      </c>
      <c r="L169" s="38"/>
      <c r="M169" s="179" t="s">
        <v>19</v>
      </c>
      <c r="N169" s="180" t="s">
        <v>43</v>
      </c>
      <c r="O169" s="63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122</v>
      </c>
      <c r="AT169" s="183" t="s">
        <v>117</v>
      </c>
      <c r="AU169" s="183" t="s">
        <v>82</v>
      </c>
      <c r="AY169" s="16" t="s">
        <v>115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79</v>
      </c>
      <c r="BK169" s="184">
        <f>ROUND(I169*H169,2)</f>
        <v>0</v>
      </c>
      <c r="BL169" s="16" t="s">
        <v>122</v>
      </c>
      <c r="BM169" s="183" t="s">
        <v>262</v>
      </c>
    </row>
    <row r="170" spans="1:65" s="2" customFormat="1" ht="11.25">
      <c r="A170" s="33"/>
      <c r="B170" s="34"/>
      <c r="C170" s="35"/>
      <c r="D170" s="185" t="s">
        <v>124</v>
      </c>
      <c r="E170" s="35"/>
      <c r="F170" s="186" t="s">
        <v>263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124</v>
      </c>
      <c r="AU170" s="16" t="s">
        <v>82</v>
      </c>
    </row>
    <row r="171" spans="1:65" s="2" customFormat="1" ht="11.25">
      <c r="A171" s="33"/>
      <c r="B171" s="34"/>
      <c r="C171" s="35"/>
      <c r="D171" s="190" t="s">
        <v>126</v>
      </c>
      <c r="E171" s="35"/>
      <c r="F171" s="191" t="s">
        <v>264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126</v>
      </c>
      <c r="AU171" s="16" t="s">
        <v>82</v>
      </c>
    </row>
    <row r="172" spans="1:65" s="13" customFormat="1" ht="11.25">
      <c r="B172" s="192"/>
      <c r="C172" s="193"/>
      <c r="D172" s="185" t="s">
        <v>128</v>
      </c>
      <c r="E172" s="194" t="s">
        <v>19</v>
      </c>
      <c r="F172" s="195" t="s">
        <v>265</v>
      </c>
      <c r="G172" s="193"/>
      <c r="H172" s="196">
        <v>5228.3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128</v>
      </c>
      <c r="AU172" s="202" t="s">
        <v>82</v>
      </c>
      <c r="AV172" s="13" t="s">
        <v>82</v>
      </c>
      <c r="AW172" s="13" t="s">
        <v>33</v>
      </c>
      <c r="AX172" s="13" t="s">
        <v>72</v>
      </c>
      <c r="AY172" s="202" t="s">
        <v>115</v>
      </c>
    </row>
    <row r="173" spans="1:65" s="13" customFormat="1" ht="11.25">
      <c r="B173" s="192"/>
      <c r="C173" s="193"/>
      <c r="D173" s="185" t="s">
        <v>128</v>
      </c>
      <c r="E173" s="194" t="s">
        <v>19</v>
      </c>
      <c r="F173" s="195" t="s">
        <v>266</v>
      </c>
      <c r="G173" s="193"/>
      <c r="H173" s="196">
        <v>97.9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128</v>
      </c>
      <c r="AU173" s="202" t="s">
        <v>82</v>
      </c>
      <c r="AV173" s="13" t="s">
        <v>82</v>
      </c>
      <c r="AW173" s="13" t="s">
        <v>33</v>
      </c>
      <c r="AX173" s="13" t="s">
        <v>72</v>
      </c>
      <c r="AY173" s="202" t="s">
        <v>115</v>
      </c>
    </row>
    <row r="174" spans="1:65" s="13" customFormat="1" ht="11.25">
      <c r="B174" s="192"/>
      <c r="C174" s="193"/>
      <c r="D174" s="185" t="s">
        <v>128</v>
      </c>
      <c r="E174" s="194" t="s">
        <v>19</v>
      </c>
      <c r="F174" s="195" t="s">
        <v>267</v>
      </c>
      <c r="G174" s="193"/>
      <c r="H174" s="196">
        <v>111.8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128</v>
      </c>
      <c r="AU174" s="202" t="s">
        <v>82</v>
      </c>
      <c r="AV174" s="13" t="s">
        <v>82</v>
      </c>
      <c r="AW174" s="13" t="s">
        <v>33</v>
      </c>
      <c r="AX174" s="13" t="s">
        <v>72</v>
      </c>
      <c r="AY174" s="202" t="s">
        <v>115</v>
      </c>
    </row>
    <row r="175" spans="1:65" s="2" customFormat="1" ht="16.5" customHeight="1">
      <c r="A175" s="33"/>
      <c r="B175" s="34"/>
      <c r="C175" s="172" t="s">
        <v>268</v>
      </c>
      <c r="D175" s="172" t="s">
        <v>117</v>
      </c>
      <c r="E175" s="173" t="s">
        <v>269</v>
      </c>
      <c r="F175" s="174" t="s">
        <v>270</v>
      </c>
      <c r="G175" s="175" t="s">
        <v>120</v>
      </c>
      <c r="H175" s="176">
        <v>58.7</v>
      </c>
      <c r="I175" s="177"/>
      <c r="J175" s="178">
        <f>ROUND(I175*H175,2)</f>
        <v>0</v>
      </c>
      <c r="K175" s="174" t="s">
        <v>121</v>
      </c>
      <c r="L175" s="38"/>
      <c r="M175" s="179" t="s">
        <v>19</v>
      </c>
      <c r="N175" s="180" t="s">
        <v>43</v>
      </c>
      <c r="O175" s="63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122</v>
      </c>
      <c r="AT175" s="183" t="s">
        <v>117</v>
      </c>
      <c r="AU175" s="183" t="s">
        <v>82</v>
      </c>
      <c r="AY175" s="16" t="s">
        <v>115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79</v>
      </c>
      <c r="BK175" s="184">
        <f>ROUND(I175*H175,2)</f>
        <v>0</v>
      </c>
      <c r="BL175" s="16" t="s">
        <v>122</v>
      </c>
      <c r="BM175" s="183" t="s">
        <v>271</v>
      </c>
    </row>
    <row r="176" spans="1:65" s="2" customFormat="1" ht="19.5">
      <c r="A176" s="33"/>
      <c r="B176" s="34"/>
      <c r="C176" s="35"/>
      <c r="D176" s="185" t="s">
        <v>124</v>
      </c>
      <c r="E176" s="35"/>
      <c r="F176" s="186" t="s">
        <v>272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124</v>
      </c>
      <c r="AU176" s="16" t="s">
        <v>82</v>
      </c>
    </row>
    <row r="177" spans="1:65" s="2" customFormat="1" ht="11.25">
      <c r="A177" s="33"/>
      <c r="B177" s="34"/>
      <c r="C177" s="35"/>
      <c r="D177" s="190" t="s">
        <v>126</v>
      </c>
      <c r="E177" s="35"/>
      <c r="F177" s="191" t="s">
        <v>273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126</v>
      </c>
      <c r="AU177" s="16" t="s">
        <v>82</v>
      </c>
    </row>
    <row r="178" spans="1:65" s="13" customFormat="1" ht="11.25">
      <c r="B178" s="192"/>
      <c r="C178" s="193"/>
      <c r="D178" s="185" t="s">
        <v>128</v>
      </c>
      <c r="E178" s="194" t="s">
        <v>19</v>
      </c>
      <c r="F178" s="195" t="s">
        <v>274</v>
      </c>
      <c r="G178" s="193"/>
      <c r="H178" s="196">
        <v>58.7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128</v>
      </c>
      <c r="AU178" s="202" t="s">
        <v>82</v>
      </c>
      <c r="AV178" s="13" t="s">
        <v>82</v>
      </c>
      <c r="AW178" s="13" t="s">
        <v>33</v>
      </c>
      <c r="AX178" s="13" t="s">
        <v>79</v>
      </c>
      <c r="AY178" s="202" t="s">
        <v>115</v>
      </c>
    </row>
    <row r="179" spans="1:65" s="2" customFormat="1" ht="16.5" customHeight="1">
      <c r="A179" s="33"/>
      <c r="B179" s="34"/>
      <c r="C179" s="172" t="s">
        <v>7</v>
      </c>
      <c r="D179" s="172" t="s">
        <v>117</v>
      </c>
      <c r="E179" s="173" t="s">
        <v>275</v>
      </c>
      <c r="F179" s="174" t="s">
        <v>276</v>
      </c>
      <c r="G179" s="175" t="s">
        <v>120</v>
      </c>
      <c r="H179" s="176">
        <v>589.6</v>
      </c>
      <c r="I179" s="177"/>
      <c r="J179" s="178">
        <f>ROUND(I179*H179,2)</f>
        <v>0</v>
      </c>
      <c r="K179" s="174" t="s">
        <v>121</v>
      </c>
      <c r="L179" s="38"/>
      <c r="M179" s="179" t="s">
        <v>19</v>
      </c>
      <c r="N179" s="180" t="s">
        <v>43</v>
      </c>
      <c r="O179" s="63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122</v>
      </c>
      <c r="AT179" s="183" t="s">
        <v>117</v>
      </c>
      <c r="AU179" s="183" t="s">
        <v>82</v>
      </c>
      <c r="AY179" s="16" t="s">
        <v>115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79</v>
      </c>
      <c r="BK179" s="184">
        <f>ROUND(I179*H179,2)</f>
        <v>0</v>
      </c>
      <c r="BL179" s="16" t="s">
        <v>122</v>
      </c>
      <c r="BM179" s="183" t="s">
        <v>277</v>
      </c>
    </row>
    <row r="180" spans="1:65" s="2" customFormat="1" ht="11.25">
      <c r="A180" s="33"/>
      <c r="B180" s="34"/>
      <c r="C180" s="35"/>
      <c r="D180" s="185" t="s">
        <v>124</v>
      </c>
      <c r="E180" s="35"/>
      <c r="F180" s="186" t="s">
        <v>278</v>
      </c>
      <c r="G180" s="35"/>
      <c r="H180" s="35"/>
      <c r="I180" s="187"/>
      <c r="J180" s="35"/>
      <c r="K180" s="35"/>
      <c r="L180" s="38"/>
      <c r="M180" s="188"/>
      <c r="N180" s="189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124</v>
      </c>
      <c r="AU180" s="16" t="s">
        <v>82</v>
      </c>
    </row>
    <row r="181" spans="1:65" s="2" customFormat="1" ht="11.25">
      <c r="A181" s="33"/>
      <c r="B181" s="34"/>
      <c r="C181" s="35"/>
      <c r="D181" s="190" t="s">
        <v>126</v>
      </c>
      <c r="E181" s="35"/>
      <c r="F181" s="191" t="s">
        <v>279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126</v>
      </c>
      <c r="AU181" s="16" t="s">
        <v>82</v>
      </c>
    </row>
    <row r="182" spans="1:65" s="13" customFormat="1" ht="11.25">
      <c r="B182" s="192"/>
      <c r="C182" s="193"/>
      <c r="D182" s="185" t="s">
        <v>128</v>
      </c>
      <c r="E182" s="194" t="s">
        <v>19</v>
      </c>
      <c r="F182" s="195" t="s">
        <v>249</v>
      </c>
      <c r="G182" s="193"/>
      <c r="H182" s="196">
        <v>589.6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128</v>
      </c>
      <c r="AU182" s="202" t="s">
        <v>82</v>
      </c>
      <c r="AV182" s="13" t="s">
        <v>82</v>
      </c>
      <c r="AW182" s="13" t="s">
        <v>33</v>
      </c>
      <c r="AX182" s="13" t="s">
        <v>79</v>
      </c>
      <c r="AY182" s="202" t="s">
        <v>115</v>
      </c>
    </row>
    <row r="183" spans="1:65" s="12" customFormat="1" ht="22.9" customHeight="1">
      <c r="B183" s="156"/>
      <c r="C183" s="157"/>
      <c r="D183" s="158" t="s">
        <v>71</v>
      </c>
      <c r="E183" s="170" t="s">
        <v>82</v>
      </c>
      <c r="F183" s="170" t="s">
        <v>280</v>
      </c>
      <c r="G183" s="157"/>
      <c r="H183" s="157"/>
      <c r="I183" s="160"/>
      <c r="J183" s="171">
        <f>BK183</f>
        <v>0</v>
      </c>
      <c r="K183" s="157"/>
      <c r="L183" s="162"/>
      <c r="M183" s="163"/>
      <c r="N183" s="164"/>
      <c r="O183" s="164"/>
      <c r="P183" s="165">
        <f>SUM(P184:P197)</f>
        <v>0</v>
      </c>
      <c r="Q183" s="164"/>
      <c r="R183" s="165">
        <f>SUM(R184:R197)</f>
        <v>516.05037000000004</v>
      </c>
      <c r="S183" s="164"/>
      <c r="T183" s="166">
        <f>SUM(T184:T197)</f>
        <v>0</v>
      </c>
      <c r="AR183" s="167" t="s">
        <v>79</v>
      </c>
      <c r="AT183" s="168" t="s">
        <v>71</v>
      </c>
      <c r="AU183" s="168" t="s">
        <v>79</v>
      </c>
      <c r="AY183" s="167" t="s">
        <v>115</v>
      </c>
      <c r="BK183" s="169">
        <f>SUM(BK184:BK197)</f>
        <v>0</v>
      </c>
    </row>
    <row r="184" spans="1:65" s="2" customFormat="1" ht="16.5" customHeight="1">
      <c r="A184" s="33"/>
      <c r="B184" s="34"/>
      <c r="C184" s="172" t="s">
        <v>281</v>
      </c>
      <c r="D184" s="172" t="s">
        <v>117</v>
      </c>
      <c r="E184" s="173" t="s">
        <v>282</v>
      </c>
      <c r="F184" s="174" t="s">
        <v>283</v>
      </c>
      <c r="G184" s="175" t="s">
        <v>135</v>
      </c>
      <c r="H184" s="176">
        <v>118.2</v>
      </c>
      <c r="I184" s="177"/>
      <c r="J184" s="178">
        <f>ROUND(I184*H184,2)</f>
        <v>0</v>
      </c>
      <c r="K184" s="174" t="s">
        <v>121</v>
      </c>
      <c r="L184" s="38"/>
      <c r="M184" s="179" t="s">
        <v>19</v>
      </c>
      <c r="N184" s="180" t="s">
        <v>43</v>
      </c>
      <c r="O184" s="63"/>
      <c r="P184" s="181">
        <f>O184*H184</f>
        <v>0</v>
      </c>
      <c r="Q184" s="181">
        <v>1.63</v>
      </c>
      <c r="R184" s="181">
        <f>Q184*H184</f>
        <v>192.666</v>
      </c>
      <c r="S184" s="181">
        <v>0</v>
      </c>
      <c r="T184" s="18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3" t="s">
        <v>122</v>
      </c>
      <c r="AT184" s="183" t="s">
        <v>117</v>
      </c>
      <c r="AU184" s="183" t="s">
        <v>82</v>
      </c>
      <c r="AY184" s="16" t="s">
        <v>115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79</v>
      </c>
      <c r="BK184" s="184">
        <f>ROUND(I184*H184,2)</f>
        <v>0</v>
      </c>
      <c r="BL184" s="16" t="s">
        <v>122</v>
      </c>
      <c r="BM184" s="183" t="s">
        <v>284</v>
      </c>
    </row>
    <row r="185" spans="1:65" s="2" customFormat="1" ht="19.5">
      <c r="A185" s="33"/>
      <c r="B185" s="34"/>
      <c r="C185" s="35"/>
      <c r="D185" s="185" t="s">
        <v>124</v>
      </c>
      <c r="E185" s="35"/>
      <c r="F185" s="186" t="s">
        <v>285</v>
      </c>
      <c r="G185" s="35"/>
      <c r="H185" s="35"/>
      <c r="I185" s="187"/>
      <c r="J185" s="35"/>
      <c r="K185" s="35"/>
      <c r="L185" s="38"/>
      <c r="M185" s="188"/>
      <c r="N185" s="189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124</v>
      </c>
      <c r="AU185" s="16" t="s">
        <v>82</v>
      </c>
    </row>
    <row r="186" spans="1:65" s="2" customFormat="1" ht="11.25">
      <c r="A186" s="33"/>
      <c r="B186" s="34"/>
      <c r="C186" s="35"/>
      <c r="D186" s="190" t="s">
        <v>126</v>
      </c>
      <c r="E186" s="35"/>
      <c r="F186" s="191" t="s">
        <v>286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126</v>
      </c>
      <c r="AU186" s="16" t="s">
        <v>82</v>
      </c>
    </row>
    <row r="187" spans="1:65" s="13" customFormat="1" ht="11.25">
      <c r="B187" s="192"/>
      <c r="C187" s="193"/>
      <c r="D187" s="185" t="s">
        <v>128</v>
      </c>
      <c r="E187" s="194" t="s">
        <v>19</v>
      </c>
      <c r="F187" s="195" t="s">
        <v>287</v>
      </c>
      <c r="G187" s="193"/>
      <c r="H187" s="196">
        <v>100.8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128</v>
      </c>
      <c r="AU187" s="202" t="s">
        <v>82</v>
      </c>
      <c r="AV187" s="13" t="s">
        <v>82</v>
      </c>
      <c r="AW187" s="13" t="s">
        <v>33</v>
      </c>
      <c r="AX187" s="13" t="s">
        <v>72</v>
      </c>
      <c r="AY187" s="202" t="s">
        <v>115</v>
      </c>
    </row>
    <row r="188" spans="1:65" s="13" customFormat="1" ht="11.25">
      <c r="B188" s="192"/>
      <c r="C188" s="193"/>
      <c r="D188" s="185" t="s">
        <v>128</v>
      </c>
      <c r="E188" s="194" t="s">
        <v>19</v>
      </c>
      <c r="F188" s="195" t="s">
        <v>288</v>
      </c>
      <c r="G188" s="193"/>
      <c r="H188" s="196">
        <v>17.399999999999999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128</v>
      </c>
      <c r="AU188" s="202" t="s">
        <v>82</v>
      </c>
      <c r="AV188" s="13" t="s">
        <v>82</v>
      </c>
      <c r="AW188" s="13" t="s">
        <v>33</v>
      </c>
      <c r="AX188" s="13" t="s">
        <v>72</v>
      </c>
      <c r="AY188" s="202" t="s">
        <v>115</v>
      </c>
    </row>
    <row r="189" spans="1:65" s="2" customFormat="1" ht="16.5" customHeight="1">
      <c r="A189" s="33"/>
      <c r="B189" s="34"/>
      <c r="C189" s="172" t="s">
        <v>289</v>
      </c>
      <c r="D189" s="172" t="s">
        <v>117</v>
      </c>
      <c r="E189" s="173" t="s">
        <v>290</v>
      </c>
      <c r="F189" s="174" t="s">
        <v>291</v>
      </c>
      <c r="G189" s="175" t="s">
        <v>135</v>
      </c>
      <c r="H189" s="176">
        <v>193.8</v>
      </c>
      <c r="I189" s="177"/>
      <c r="J189" s="178">
        <f>ROUND(I189*H189,2)</f>
        <v>0</v>
      </c>
      <c r="K189" s="174" t="s">
        <v>121</v>
      </c>
      <c r="L189" s="38"/>
      <c r="M189" s="179" t="s">
        <v>19</v>
      </c>
      <c r="N189" s="180" t="s">
        <v>43</v>
      </c>
      <c r="O189" s="63"/>
      <c r="P189" s="181">
        <f>O189*H189</f>
        <v>0</v>
      </c>
      <c r="Q189" s="181">
        <v>1.665</v>
      </c>
      <c r="R189" s="181">
        <f>Q189*H189</f>
        <v>322.67700000000002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122</v>
      </c>
      <c r="AT189" s="183" t="s">
        <v>117</v>
      </c>
      <c r="AU189" s="183" t="s">
        <v>82</v>
      </c>
      <c r="AY189" s="16" t="s">
        <v>115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6" t="s">
        <v>79</v>
      </c>
      <c r="BK189" s="184">
        <f>ROUND(I189*H189,2)</f>
        <v>0</v>
      </c>
      <c r="BL189" s="16" t="s">
        <v>122</v>
      </c>
      <c r="BM189" s="183" t="s">
        <v>292</v>
      </c>
    </row>
    <row r="190" spans="1:65" s="2" customFormat="1" ht="19.5">
      <c r="A190" s="33"/>
      <c r="B190" s="34"/>
      <c r="C190" s="35"/>
      <c r="D190" s="185" t="s">
        <v>124</v>
      </c>
      <c r="E190" s="35"/>
      <c r="F190" s="186" t="s">
        <v>293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124</v>
      </c>
      <c r="AU190" s="16" t="s">
        <v>82</v>
      </c>
    </row>
    <row r="191" spans="1:65" s="2" customFormat="1" ht="11.25">
      <c r="A191" s="33"/>
      <c r="B191" s="34"/>
      <c r="C191" s="35"/>
      <c r="D191" s="190" t="s">
        <v>126</v>
      </c>
      <c r="E191" s="35"/>
      <c r="F191" s="191" t="s">
        <v>294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126</v>
      </c>
      <c r="AU191" s="16" t="s">
        <v>82</v>
      </c>
    </row>
    <row r="192" spans="1:65" s="2" customFormat="1" ht="19.5">
      <c r="A192" s="33"/>
      <c r="B192" s="34"/>
      <c r="C192" s="35"/>
      <c r="D192" s="185" t="s">
        <v>256</v>
      </c>
      <c r="E192" s="35"/>
      <c r="F192" s="213" t="s">
        <v>295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256</v>
      </c>
      <c r="AU192" s="16" t="s">
        <v>82</v>
      </c>
    </row>
    <row r="193" spans="1:65" s="13" customFormat="1" ht="11.25">
      <c r="B193" s="192"/>
      <c r="C193" s="193"/>
      <c r="D193" s="185" t="s">
        <v>128</v>
      </c>
      <c r="E193" s="194" t="s">
        <v>19</v>
      </c>
      <c r="F193" s="195" t="s">
        <v>155</v>
      </c>
      <c r="G193" s="193"/>
      <c r="H193" s="196">
        <v>193.8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128</v>
      </c>
      <c r="AU193" s="202" t="s">
        <v>82</v>
      </c>
      <c r="AV193" s="13" t="s">
        <v>82</v>
      </c>
      <c r="AW193" s="13" t="s">
        <v>33</v>
      </c>
      <c r="AX193" s="13" t="s">
        <v>79</v>
      </c>
      <c r="AY193" s="202" t="s">
        <v>115</v>
      </c>
    </row>
    <row r="194" spans="1:65" s="2" customFormat="1" ht="16.5" customHeight="1">
      <c r="A194" s="33"/>
      <c r="B194" s="34"/>
      <c r="C194" s="172" t="s">
        <v>296</v>
      </c>
      <c r="D194" s="172" t="s">
        <v>117</v>
      </c>
      <c r="E194" s="173" t="s">
        <v>297</v>
      </c>
      <c r="F194" s="174" t="s">
        <v>298</v>
      </c>
      <c r="G194" s="175" t="s">
        <v>299</v>
      </c>
      <c r="H194" s="176">
        <v>969</v>
      </c>
      <c r="I194" s="177"/>
      <c r="J194" s="178">
        <f>ROUND(I194*H194,2)</f>
        <v>0</v>
      </c>
      <c r="K194" s="174" t="s">
        <v>121</v>
      </c>
      <c r="L194" s="38"/>
      <c r="M194" s="179" t="s">
        <v>19</v>
      </c>
      <c r="N194" s="180" t="s">
        <v>43</v>
      </c>
      <c r="O194" s="63"/>
      <c r="P194" s="181">
        <f>O194*H194</f>
        <v>0</v>
      </c>
      <c r="Q194" s="181">
        <v>7.2999999999999996E-4</v>
      </c>
      <c r="R194" s="181">
        <f>Q194*H194</f>
        <v>0.70736999999999994</v>
      </c>
      <c r="S194" s="181">
        <v>0</v>
      </c>
      <c r="T194" s="18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3" t="s">
        <v>122</v>
      </c>
      <c r="AT194" s="183" t="s">
        <v>117</v>
      </c>
      <c r="AU194" s="183" t="s">
        <v>82</v>
      </c>
      <c r="AY194" s="16" t="s">
        <v>115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79</v>
      </c>
      <c r="BK194" s="184">
        <f>ROUND(I194*H194,2)</f>
        <v>0</v>
      </c>
      <c r="BL194" s="16" t="s">
        <v>122</v>
      </c>
      <c r="BM194" s="183" t="s">
        <v>300</v>
      </c>
    </row>
    <row r="195" spans="1:65" s="2" customFormat="1" ht="11.25">
      <c r="A195" s="33"/>
      <c r="B195" s="34"/>
      <c r="C195" s="35"/>
      <c r="D195" s="185" t="s">
        <v>124</v>
      </c>
      <c r="E195" s="35"/>
      <c r="F195" s="186" t="s">
        <v>301</v>
      </c>
      <c r="G195" s="35"/>
      <c r="H195" s="35"/>
      <c r="I195" s="187"/>
      <c r="J195" s="35"/>
      <c r="K195" s="35"/>
      <c r="L195" s="38"/>
      <c r="M195" s="188"/>
      <c r="N195" s="189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124</v>
      </c>
      <c r="AU195" s="16" t="s">
        <v>82</v>
      </c>
    </row>
    <row r="196" spans="1:65" s="2" customFormat="1" ht="11.25">
      <c r="A196" s="33"/>
      <c r="B196" s="34"/>
      <c r="C196" s="35"/>
      <c r="D196" s="190" t="s">
        <v>126</v>
      </c>
      <c r="E196" s="35"/>
      <c r="F196" s="191" t="s">
        <v>302</v>
      </c>
      <c r="G196" s="35"/>
      <c r="H196" s="35"/>
      <c r="I196" s="187"/>
      <c r="J196" s="35"/>
      <c r="K196" s="35"/>
      <c r="L196" s="38"/>
      <c r="M196" s="188"/>
      <c r="N196" s="189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126</v>
      </c>
      <c r="AU196" s="16" t="s">
        <v>82</v>
      </c>
    </row>
    <row r="197" spans="1:65" s="13" customFormat="1" ht="11.25">
      <c r="B197" s="192"/>
      <c r="C197" s="193"/>
      <c r="D197" s="185" t="s">
        <v>128</v>
      </c>
      <c r="E197" s="194" t="s">
        <v>19</v>
      </c>
      <c r="F197" s="195" t="s">
        <v>303</v>
      </c>
      <c r="G197" s="193"/>
      <c r="H197" s="196">
        <v>969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128</v>
      </c>
      <c r="AU197" s="202" t="s">
        <v>82</v>
      </c>
      <c r="AV197" s="13" t="s">
        <v>82</v>
      </c>
      <c r="AW197" s="13" t="s">
        <v>33</v>
      </c>
      <c r="AX197" s="13" t="s">
        <v>79</v>
      </c>
      <c r="AY197" s="202" t="s">
        <v>115</v>
      </c>
    </row>
    <row r="198" spans="1:65" s="12" customFormat="1" ht="22.9" customHeight="1">
      <c r="B198" s="156"/>
      <c r="C198" s="157"/>
      <c r="D198" s="158" t="s">
        <v>71</v>
      </c>
      <c r="E198" s="170" t="s">
        <v>156</v>
      </c>
      <c r="F198" s="170" t="s">
        <v>304</v>
      </c>
      <c r="G198" s="157"/>
      <c r="H198" s="157"/>
      <c r="I198" s="160"/>
      <c r="J198" s="171">
        <f>BK198</f>
        <v>0</v>
      </c>
      <c r="K198" s="157"/>
      <c r="L198" s="162"/>
      <c r="M198" s="163"/>
      <c r="N198" s="164"/>
      <c r="O198" s="164"/>
      <c r="P198" s="165">
        <f>SUM(P199:P222)</f>
        <v>0</v>
      </c>
      <c r="Q198" s="164"/>
      <c r="R198" s="165">
        <f>SUM(R199:R222)</f>
        <v>5064.2907859999996</v>
      </c>
      <c r="S198" s="164"/>
      <c r="T198" s="166">
        <f>SUM(T199:T222)</f>
        <v>0</v>
      </c>
      <c r="AR198" s="167" t="s">
        <v>79</v>
      </c>
      <c r="AT198" s="168" t="s">
        <v>71</v>
      </c>
      <c r="AU198" s="168" t="s">
        <v>79</v>
      </c>
      <c r="AY198" s="167" t="s">
        <v>115</v>
      </c>
      <c r="BK198" s="169">
        <f>SUM(BK199:BK222)</f>
        <v>0</v>
      </c>
    </row>
    <row r="199" spans="1:65" s="2" customFormat="1" ht="24.2" customHeight="1">
      <c r="A199" s="33"/>
      <c r="B199" s="34"/>
      <c r="C199" s="172" t="s">
        <v>305</v>
      </c>
      <c r="D199" s="172" t="s">
        <v>117</v>
      </c>
      <c r="E199" s="173" t="s">
        <v>306</v>
      </c>
      <c r="F199" s="174" t="s">
        <v>307</v>
      </c>
      <c r="G199" s="175" t="s">
        <v>120</v>
      </c>
      <c r="H199" s="176">
        <v>4696.3500000000004</v>
      </c>
      <c r="I199" s="177"/>
      <c r="J199" s="178">
        <f>ROUND(I199*H199,2)</f>
        <v>0</v>
      </c>
      <c r="K199" s="174" t="s">
        <v>121</v>
      </c>
      <c r="L199" s="38"/>
      <c r="M199" s="179" t="s">
        <v>19</v>
      </c>
      <c r="N199" s="180" t="s">
        <v>43</v>
      </c>
      <c r="O199" s="63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3" t="s">
        <v>122</v>
      </c>
      <c r="AT199" s="183" t="s">
        <v>117</v>
      </c>
      <c r="AU199" s="183" t="s">
        <v>82</v>
      </c>
      <c r="AY199" s="16" t="s">
        <v>115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6" t="s">
        <v>79</v>
      </c>
      <c r="BK199" s="184">
        <f>ROUND(I199*H199,2)</f>
        <v>0</v>
      </c>
      <c r="BL199" s="16" t="s">
        <v>122</v>
      </c>
      <c r="BM199" s="183" t="s">
        <v>308</v>
      </c>
    </row>
    <row r="200" spans="1:65" s="2" customFormat="1" ht="29.25">
      <c r="A200" s="33"/>
      <c r="B200" s="34"/>
      <c r="C200" s="35"/>
      <c r="D200" s="185" t="s">
        <v>124</v>
      </c>
      <c r="E200" s="35"/>
      <c r="F200" s="186" t="s">
        <v>309</v>
      </c>
      <c r="G200" s="35"/>
      <c r="H200" s="35"/>
      <c r="I200" s="187"/>
      <c r="J200" s="35"/>
      <c r="K200" s="35"/>
      <c r="L200" s="38"/>
      <c r="M200" s="188"/>
      <c r="N200" s="189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124</v>
      </c>
      <c r="AU200" s="16" t="s">
        <v>82</v>
      </c>
    </row>
    <row r="201" spans="1:65" s="2" customFormat="1" ht="11.25">
      <c r="A201" s="33"/>
      <c r="B201" s="34"/>
      <c r="C201" s="35"/>
      <c r="D201" s="190" t="s">
        <v>126</v>
      </c>
      <c r="E201" s="35"/>
      <c r="F201" s="191" t="s">
        <v>310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126</v>
      </c>
      <c r="AU201" s="16" t="s">
        <v>82</v>
      </c>
    </row>
    <row r="202" spans="1:65" s="13" customFormat="1" ht="11.25">
      <c r="B202" s="192"/>
      <c r="C202" s="193"/>
      <c r="D202" s="185" t="s">
        <v>128</v>
      </c>
      <c r="E202" s="194" t="s">
        <v>19</v>
      </c>
      <c r="F202" s="195" t="s">
        <v>311</v>
      </c>
      <c r="G202" s="193"/>
      <c r="H202" s="196">
        <v>4598.45</v>
      </c>
      <c r="I202" s="197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128</v>
      </c>
      <c r="AU202" s="202" t="s">
        <v>82</v>
      </c>
      <c r="AV202" s="13" t="s">
        <v>82</v>
      </c>
      <c r="AW202" s="13" t="s">
        <v>33</v>
      </c>
      <c r="AX202" s="13" t="s">
        <v>72</v>
      </c>
      <c r="AY202" s="202" t="s">
        <v>115</v>
      </c>
    </row>
    <row r="203" spans="1:65" s="13" customFormat="1" ht="11.25">
      <c r="B203" s="192"/>
      <c r="C203" s="193"/>
      <c r="D203" s="185" t="s">
        <v>128</v>
      </c>
      <c r="E203" s="194" t="s">
        <v>19</v>
      </c>
      <c r="F203" s="195" t="s">
        <v>266</v>
      </c>
      <c r="G203" s="193"/>
      <c r="H203" s="196">
        <v>97.9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128</v>
      </c>
      <c r="AU203" s="202" t="s">
        <v>82</v>
      </c>
      <c r="AV203" s="13" t="s">
        <v>82</v>
      </c>
      <c r="AW203" s="13" t="s">
        <v>33</v>
      </c>
      <c r="AX203" s="13" t="s">
        <v>72</v>
      </c>
      <c r="AY203" s="202" t="s">
        <v>115</v>
      </c>
    </row>
    <row r="204" spans="1:65" s="2" customFormat="1" ht="16.5" customHeight="1">
      <c r="A204" s="33"/>
      <c r="B204" s="34"/>
      <c r="C204" s="203" t="s">
        <v>312</v>
      </c>
      <c r="D204" s="203" t="s">
        <v>251</v>
      </c>
      <c r="E204" s="204" t="s">
        <v>313</v>
      </c>
      <c r="F204" s="205" t="s">
        <v>314</v>
      </c>
      <c r="G204" s="206" t="s">
        <v>225</v>
      </c>
      <c r="H204" s="207">
        <v>124.453</v>
      </c>
      <c r="I204" s="208"/>
      <c r="J204" s="209">
        <f>ROUND(I204*H204,2)</f>
        <v>0</v>
      </c>
      <c r="K204" s="205" t="s">
        <v>121</v>
      </c>
      <c r="L204" s="210"/>
      <c r="M204" s="211" t="s">
        <v>19</v>
      </c>
      <c r="N204" s="212" t="s">
        <v>43</v>
      </c>
      <c r="O204" s="63"/>
      <c r="P204" s="181">
        <f>O204*H204</f>
        <v>0</v>
      </c>
      <c r="Q204" s="181">
        <v>1</v>
      </c>
      <c r="R204" s="181">
        <f>Q204*H204</f>
        <v>124.453</v>
      </c>
      <c r="S204" s="181">
        <v>0</v>
      </c>
      <c r="T204" s="18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3" t="s">
        <v>180</v>
      </c>
      <c r="AT204" s="183" t="s">
        <v>251</v>
      </c>
      <c r="AU204" s="183" t="s">
        <v>82</v>
      </c>
      <c r="AY204" s="16" t="s">
        <v>115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79</v>
      </c>
      <c r="BK204" s="184">
        <f>ROUND(I204*H204,2)</f>
        <v>0</v>
      </c>
      <c r="BL204" s="16" t="s">
        <v>122</v>
      </c>
      <c r="BM204" s="183" t="s">
        <v>315</v>
      </c>
    </row>
    <row r="205" spans="1:65" s="2" customFormat="1" ht="11.25">
      <c r="A205" s="33"/>
      <c r="B205" s="34"/>
      <c r="C205" s="35"/>
      <c r="D205" s="185" t="s">
        <v>124</v>
      </c>
      <c r="E205" s="35"/>
      <c r="F205" s="186" t="s">
        <v>314</v>
      </c>
      <c r="G205" s="35"/>
      <c r="H205" s="35"/>
      <c r="I205" s="187"/>
      <c r="J205" s="35"/>
      <c r="K205" s="35"/>
      <c r="L205" s="38"/>
      <c r="M205" s="188"/>
      <c r="N205" s="189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124</v>
      </c>
      <c r="AU205" s="16" t="s">
        <v>82</v>
      </c>
    </row>
    <row r="206" spans="1:65" s="13" customFormat="1" ht="11.25">
      <c r="B206" s="192"/>
      <c r="C206" s="193"/>
      <c r="D206" s="185" t="s">
        <v>128</v>
      </c>
      <c r="E206" s="194" t="s">
        <v>19</v>
      </c>
      <c r="F206" s="195" t="s">
        <v>316</v>
      </c>
      <c r="G206" s="193"/>
      <c r="H206" s="196">
        <v>124.453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128</v>
      </c>
      <c r="AU206" s="202" t="s">
        <v>82</v>
      </c>
      <c r="AV206" s="13" t="s">
        <v>82</v>
      </c>
      <c r="AW206" s="13" t="s">
        <v>33</v>
      </c>
      <c r="AX206" s="13" t="s">
        <v>79</v>
      </c>
      <c r="AY206" s="202" t="s">
        <v>115</v>
      </c>
    </row>
    <row r="207" spans="1:65" s="2" customFormat="1" ht="16.5" customHeight="1">
      <c r="A207" s="33"/>
      <c r="B207" s="34"/>
      <c r="C207" s="172" t="s">
        <v>317</v>
      </c>
      <c r="D207" s="172" t="s">
        <v>117</v>
      </c>
      <c r="E207" s="173" t="s">
        <v>318</v>
      </c>
      <c r="F207" s="174" t="s">
        <v>319</v>
      </c>
      <c r="G207" s="175" t="s">
        <v>120</v>
      </c>
      <c r="H207" s="176">
        <v>4990.7</v>
      </c>
      <c r="I207" s="177"/>
      <c r="J207" s="178">
        <f>ROUND(I207*H207,2)</f>
        <v>0</v>
      </c>
      <c r="K207" s="174" t="s">
        <v>121</v>
      </c>
      <c r="L207" s="38"/>
      <c r="M207" s="179" t="s">
        <v>19</v>
      </c>
      <c r="N207" s="180" t="s">
        <v>43</v>
      </c>
      <c r="O207" s="63"/>
      <c r="P207" s="181">
        <f>O207*H207</f>
        <v>0</v>
      </c>
      <c r="Q207" s="181">
        <v>0.48574000000000001</v>
      </c>
      <c r="R207" s="181">
        <f>Q207*H207</f>
        <v>2424.1826179999998</v>
      </c>
      <c r="S207" s="181">
        <v>0</v>
      </c>
      <c r="T207" s="18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3" t="s">
        <v>122</v>
      </c>
      <c r="AT207" s="183" t="s">
        <v>117</v>
      </c>
      <c r="AU207" s="183" t="s">
        <v>82</v>
      </c>
      <c r="AY207" s="16" t="s">
        <v>115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79</v>
      </c>
      <c r="BK207" s="184">
        <f>ROUND(I207*H207,2)</f>
        <v>0</v>
      </c>
      <c r="BL207" s="16" t="s">
        <v>122</v>
      </c>
      <c r="BM207" s="183" t="s">
        <v>320</v>
      </c>
    </row>
    <row r="208" spans="1:65" s="2" customFormat="1" ht="11.25">
      <c r="A208" s="33"/>
      <c r="B208" s="34"/>
      <c r="C208" s="35"/>
      <c r="D208" s="185" t="s">
        <v>124</v>
      </c>
      <c r="E208" s="35"/>
      <c r="F208" s="186" t="s">
        <v>321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124</v>
      </c>
      <c r="AU208" s="16" t="s">
        <v>82</v>
      </c>
    </row>
    <row r="209" spans="1:65" s="2" customFormat="1" ht="11.25">
      <c r="A209" s="33"/>
      <c r="B209" s="34"/>
      <c r="C209" s="35"/>
      <c r="D209" s="190" t="s">
        <v>126</v>
      </c>
      <c r="E209" s="35"/>
      <c r="F209" s="191" t="s">
        <v>322</v>
      </c>
      <c r="G209" s="35"/>
      <c r="H209" s="35"/>
      <c r="I209" s="187"/>
      <c r="J209" s="35"/>
      <c r="K209" s="35"/>
      <c r="L209" s="38"/>
      <c r="M209" s="188"/>
      <c r="N209" s="189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126</v>
      </c>
      <c r="AU209" s="16" t="s">
        <v>82</v>
      </c>
    </row>
    <row r="210" spans="1:65" s="13" customFormat="1" ht="11.25">
      <c r="B210" s="192"/>
      <c r="C210" s="193"/>
      <c r="D210" s="185" t="s">
        <v>128</v>
      </c>
      <c r="E210" s="194" t="s">
        <v>19</v>
      </c>
      <c r="F210" s="195" t="s">
        <v>323</v>
      </c>
      <c r="G210" s="193"/>
      <c r="H210" s="196">
        <v>4892.8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128</v>
      </c>
      <c r="AU210" s="202" t="s">
        <v>82</v>
      </c>
      <c r="AV210" s="13" t="s">
        <v>82</v>
      </c>
      <c r="AW210" s="13" t="s">
        <v>33</v>
      </c>
      <c r="AX210" s="13" t="s">
        <v>72</v>
      </c>
      <c r="AY210" s="202" t="s">
        <v>115</v>
      </c>
    </row>
    <row r="211" spans="1:65" s="13" customFormat="1" ht="11.25">
      <c r="B211" s="192"/>
      <c r="C211" s="193"/>
      <c r="D211" s="185" t="s">
        <v>128</v>
      </c>
      <c r="E211" s="194" t="s">
        <v>19</v>
      </c>
      <c r="F211" s="195" t="s">
        <v>324</v>
      </c>
      <c r="G211" s="193"/>
      <c r="H211" s="196">
        <v>97.9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128</v>
      </c>
      <c r="AU211" s="202" t="s">
        <v>82</v>
      </c>
      <c r="AV211" s="13" t="s">
        <v>82</v>
      </c>
      <c r="AW211" s="13" t="s">
        <v>33</v>
      </c>
      <c r="AX211" s="13" t="s">
        <v>72</v>
      </c>
      <c r="AY211" s="202" t="s">
        <v>115</v>
      </c>
    </row>
    <row r="212" spans="1:65" s="2" customFormat="1" ht="16.5" customHeight="1">
      <c r="A212" s="33"/>
      <c r="B212" s="34"/>
      <c r="C212" s="172" t="s">
        <v>325</v>
      </c>
      <c r="D212" s="172" t="s">
        <v>117</v>
      </c>
      <c r="E212" s="173" t="s">
        <v>326</v>
      </c>
      <c r="F212" s="174" t="s">
        <v>327</v>
      </c>
      <c r="G212" s="175" t="s">
        <v>120</v>
      </c>
      <c r="H212" s="176">
        <v>5468.8</v>
      </c>
      <c r="I212" s="177"/>
      <c r="J212" s="178">
        <f>ROUND(I212*H212,2)</f>
        <v>0</v>
      </c>
      <c r="K212" s="174" t="s">
        <v>121</v>
      </c>
      <c r="L212" s="38"/>
      <c r="M212" s="179" t="s">
        <v>19</v>
      </c>
      <c r="N212" s="180" t="s">
        <v>43</v>
      </c>
      <c r="O212" s="63"/>
      <c r="P212" s="181">
        <f>O212*H212</f>
        <v>0</v>
      </c>
      <c r="Q212" s="181">
        <v>0.46</v>
      </c>
      <c r="R212" s="181">
        <f>Q212*H212</f>
        <v>2515.6480000000001</v>
      </c>
      <c r="S212" s="181">
        <v>0</v>
      </c>
      <c r="T212" s="18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3" t="s">
        <v>122</v>
      </c>
      <c r="AT212" s="183" t="s">
        <v>117</v>
      </c>
      <c r="AU212" s="183" t="s">
        <v>82</v>
      </c>
      <c r="AY212" s="16" t="s">
        <v>115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79</v>
      </c>
      <c r="BK212" s="184">
        <f>ROUND(I212*H212,2)</f>
        <v>0</v>
      </c>
      <c r="BL212" s="16" t="s">
        <v>122</v>
      </c>
      <c r="BM212" s="183" t="s">
        <v>328</v>
      </c>
    </row>
    <row r="213" spans="1:65" s="2" customFormat="1" ht="11.25">
      <c r="A213" s="33"/>
      <c r="B213" s="34"/>
      <c r="C213" s="35"/>
      <c r="D213" s="185" t="s">
        <v>124</v>
      </c>
      <c r="E213" s="35"/>
      <c r="F213" s="186" t="s">
        <v>329</v>
      </c>
      <c r="G213" s="35"/>
      <c r="H213" s="35"/>
      <c r="I213" s="187"/>
      <c r="J213" s="35"/>
      <c r="K213" s="35"/>
      <c r="L213" s="38"/>
      <c r="M213" s="188"/>
      <c r="N213" s="189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124</v>
      </c>
      <c r="AU213" s="16" t="s">
        <v>82</v>
      </c>
    </row>
    <row r="214" spans="1:65" s="2" customFormat="1" ht="11.25">
      <c r="A214" s="33"/>
      <c r="B214" s="34"/>
      <c r="C214" s="35"/>
      <c r="D214" s="190" t="s">
        <v>126</v>
      </c>
      <c r="E214" s="35"/>
      <c r="F214" s="191" t="s">
        <v>330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126</v>
      </c>
      <c r="AU214" s="16" t="s">
        <v>82</v>
      </c>
    </row>
    <row r="215" spans="1:65" s="2" customFormat="1" ht="19.5">
      <c r="A215" s="33"/>
      <c r="B215" s="34"/>
      <c r="C215" s="35"/>
      <c r="D215" s="185" t="s">
        <v>256</v>
      </c>
      <c r="E215" s="35"/>
      <c r="F215" s="213" t="s">
        <v>331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256</v>
      </c>
      <c r="AU215" s="16" t="s">
        <v>82</v>
      </c>
    </row>
    <row r="216" spans="1:65" s="13" customFormat="1" ht="11.25">
      <c r="B216" s="192"/>
      <c r="C216" s="193"/>
      <c r="D216" s="185" t="s">
        <v>128</v>
      </c>
      <c r="E216" s="194" t="s">
        <v>19</v>
      </c>
      <c r="F216" s="195" t="s">
        <v>332</v>
      </c>
      <c r="G216" s="193"/>
      <c r="H216" s="196">
        <v>5147.3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128</v>
      </c>
      <c r="AU216" s="202" t="s">
        <v>82</v>
      </c>
      <c r="AV216" s="13" t="s">
        <v>82</v>
      </c>
      <c r="AW216" s="13" t="s">
        <v>33</v>
      </c>
      <c r="AX216" s="13" t="s">
        <v>72</v>
      </c>
      <c r="AY216" s="202" t="s">
        <v>115</v>
      </c>
    </row>
    <row r="217" spans="1:65" s="13" customFormat="1" ht="11.25">
      <c r="B217" s="192"/>
      <c r="C217" s="193"/>
      <c r="D217" s="185" t="s">
        <v>128</v>
      </c>
      <c r="E217" s="194" t="s">
        <v>19</v>
      </c>
      <c r="F217" s="195" t="s">
        <v>324</v>
      </c>
      <c r="G217" s="193"/>
      <c r="H217" s="196">
        <v>97.9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128</v>
      </c>
      <c r="AU217" s="202" t="s">
        <v>82</v>
      </c>
      <c r="AV217" s="13" t="s">
        <v>82</v>
      </c>
      <c r="AW217" s="13" t="s">
        <v>33</v>
      </c>
      <c r="AX217" s="13" t="s">
        <v>72</v>
      </c>
      <c r="AY217" s="202" t="s">
        <v>115</v>
      </c>
    </row>
    <row r="218" spans="1:65" s="13" customFormat="1" ht="11.25">
      <c r="B218" s="192"/>
      <c r="C218" s="193"/>
      <c r="D218" s="185" t="s">
        <v>128</v>
      </c>
      <c r="E218" s="194" t="s">
        <v>19</v>
      </c>
      <c r="F218" s="195" t="s">
        <v>333</v>
      </c>
      <c r="G218" s="193"/>
      <c r="H218" s="196">
        <v>223.6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128</v>
      </c>
      <c r="AU218" s="202" t="s">
        <v>82</v>
      </c>
      <c r="AV218" s="13" t="s">
        <v>82</v>
      </c>
      <c r="AW218" s="13" t="s">
        <v>33</v>
      </c>
      <c r="AX218" s="13" t="s">
        <v>72</v>
      </c>
      <c r="AY218" s="202" t="s">
        <v>115</v>
      </c>
    </row>
    <row r="219" spans="1:65" s="2" customFormat="1" ht="21.75" customHeight="1">
      <c r="A219" s="33"/>
      <c r="B219" s="34"/>
      <c r="C219" s="172" t="s">
        <v>334</v>
      </c>
      <c r="D219" s="172" t="s">
        <v>117</v>
      </c>
      <c r="E219" s="173" t="s">
        <v>335</v>
      </c>
      <c r="F219" s="174" t="s">
        <v>336</v>
      </c>
      <c r="G219" s="175" t="s">
        <v>299</v>
      </c>
      <c r="H219" s="176">
        <v>3.2</v>
      </c>
      <c r="I219" s="177"/>
      <c r="J219" s="178">
        <f>ROUND(I219*H219,2)</f>
        <v>0</v>
      </c>
      <c r="K219" s="174" t="s">
        <v>121</v>
      </c>
      <c r="L219" s="38"/>
      <c r="M219" s="179" t="s">
        <v>19</v>
      </c>
      <c r="N219" s="180" t="s">
        <v>43</v>
      </c>
      <c r="O219" s="63"/>
      <c r="P219" s="181">
        <f>O219*H219</f>
        <v>0</v>
      </c>
      <c r="Q219" s="181">
        <v>2.2399999999999998E-3</v>
      </c>
      <c r="R219" s="181">
        <f>Q219*H219</f>
        <v>7.1679999999999999E-3</v>
      </c>
      <c r="S219" s="181">
        <v>0</v>
      </c>
      <c r="T219" s="18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3" t="s">
        <v>122</v>
      </c>
      <c r="AT219" s="183" t="s">
        <v>117</v>
      </c>
      <c r="AU219" s="183" t="s">
        <v>82</v>
      </c>
      <c r="AY219" s="16" t="s">
        <v>115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79</v>
      </c>
      <c r="BK219" s="184">
        <f>ROUND(I219*H219,2)</f>
        <v>0</v>
      </c>
      <c r="BL219" s="16" t="s">
        <v>122</v>
      </c>
      <c r="BM219" s="183" t="s">
        <v>337</v>
      </c>
    </row>
    <row r="220" spans="1:65" s="2" customFormat="1" ht="11.25">
      <c r="A220" s="33"/>
      <c r="B220" s="34"/>
      <c r="C220" s="35"/>
      <c r="D220" s="185" t="s">
        <v>124</v>
      </c>
      <c r="E220" s="35"/>
      <c r="F220" s="186" t="s">
        <v>338</v>
      </c>
      <c r="G220" s="35"/>
      <c r="H220" s="35"/>
      <c r="I220" s="187"/>
      <c r="J220" s="35"/>
      <c r="K220" s="35"/>
      <c r="L220" s="38"/>
      <c r="M220" s="188"/>
      <c r="N220" s="189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124</v>
      </c>
      <c r="AU220" s="16" t="s">
        <v>82</v>
      </c>
    </row>
    <row r="221" spans="1:65" s="2" customFormat="1" ht="11.25">
      <c r="A221" s="33"/>
      <c r="B221" s="34"/>
      <c r="C221" s="35"/>
      <c r="D221" s="190" t="s">
        <v>126</v>
      </c>
      <c r="E221" s="35"/>
      <c r="F221" s="191" t="s">
        <v>339</v>
      </c>
      <c r="G221" s="35"/>
      <c r="H221" s="35"/>
      <c r="I221" s="187"/>
      <c r="J221" s="35"/>
      <c r="K221" s="35"/>
      <c r="L221" s="38"/>
      <c r="M221" s="188"/>
      <c r="N221" s="189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126</v>
      </c>
      <c r="AU221" s="16" t="s">
        <v>82</v>
      </c>
    </row>
    <row r="222" spans="1:65" s="13" customFormat="1" ht="11.25">
      <c r="B222" s="192"/>
      <c r="C222" s="193"/>
      <c r="D222" s="185" t="s">
        <v>128</v>
      </c>
      <c r="E222" s="194" t="s">
        <v>19</v>
      </c>
      <c r="F222" s="195" t="s">
        <v>340</v>
      </c>
      <c r="G222" s="193"/>
      <c r="H222" s="196">
        <v>3.2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128</v>
      </c>
      <c r="AU222" s="202" t="s">
        <v>82</v>
      </c>
      <c r="AV222" s="13" t="s">
        <v>82</v>
      </c>
      <c r="AW222" s="13" t="s">
        <v>33</v>
      </c>
      <c r="AX222" s="13" t="s">
        <v>79</v>
      </c>
      <c r="AY222" s="202" t="s">
        <v>115</v>
      </c>
    </row>
    <row r="223" spans="1:65" s="12" customFormat="1" ht="22.9" customHeight="1">
      <c r="B223" s="156"/>
      <c r="C223" s="157"/>
      <c r="D223" s="158" t="s">
        <v>71</v>
      </c>
      <c r="E223" s="170" t="s">
        <v>187</v>
      </c>
      <c r="F223" s="170" t="s">
        <v>341</v>
      </c>
      <c r="G223" s="157"/>
      <c r="H223" s="157"/>
      <c r="I223" s="160"/>
      <c r="J223" s="171">
        <f>BK223</f>
        <v>0</v>
      </c>
      <c r="K223" s="157"/>
      <c r="L223" s="162"/>
      <c r="M223" s="163"/>
      <c r="N223" s="164"/>
      <c r="O223" s="164"/>
      <c r="P223" s="165">
        <f>SUM(P224:P243)</f>
        <v>0</v>
      </c>
      <c r="Q223" s="164"/>
      <c r="R223" s="165">
        <f>SUM(R224:R243)</f>
        <v>8.8999999999999999E-3</v>
      </c>
      <c r="S223" s="164"/>
      <c r="T223" s="166">
        <f>SUM(T224:T243)</f>
        <v>4.0000000000000001E-3</v>
      </c>
      <c r="AR223" s="167" t="s">
        <v>79</v>
      </c>
      <c r="AT223" s="168" t="s">
        <v>71</v>
      </c>
      <c r="AU223" s="168" t="s">
        <v>79</v>
      </c>
      <c r="AY223" s="167" t="s">
        <v>115</v>
      </c>
      <c r="BK223" s="169">
        <f>SUM(BK224:BK243)</f>
        <v>0</v>
      </c>
    </row>
    <row r="224" spans="1:65" s="2" customFormat="1" ht="16.5" customHeight="1">
      <c r="A224" s="33"/>
      <c r="B224" s="34"/>
      <c r="C224" s="172" t="s">
        <v>342</v>
      </c>
      <c r="D224" s="172" t="s">
        <v>117</v>
      </c>
      <c r="E224" s="173" t="s">
        <v>343</v>
      </c>
      <c r="F224" s="174" t="s">
        <v>344</v>
      </c>
      <c r="G224" s="175" t="s">
        <v>345</v>
      </c>
      <c r="H224" s="176">
        <v>2</v>
      </c>
      <c r="I224" s="177"/>
      <c r="J224" s="178">
        <f>ROUND(I224*H224,2)</f>
        <v>0</v>
      </c>
      <c r="K224" s="174" t="s">
        <v>121</v>
      </c>
      <c r="L224" s="38"/>
      <c r="M224" s="179" t="s">
        <v>19</v>
      </c>
      <c r="N224" s="180" t="s">
        <v>43</v>
      </c>
      <c r="O224" s="63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3" t="s">
        <v>122</v>
      </c>
      <c r="AT224" s="183" t="s">
        <v>117</v>
      </c>
      <c r="AU224" s="183" t="s">
        <v>82</v>
      </c>
      <c r="AY224" s="16" t="s">
        <v>115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6" t="s">
        <v>79</v>
      </c>
      <c r="BK224" s="184">
        <f>ROUND(I224*H224,2)</f>
        <v>0</v>
      </c>
      <c r="BL224" s="16" t="s">
        <v>122</v>
      </c>
      <c r="BM224" s="183" t="s">
        <v>346</v>
      </c>
    </row>
    <row r="225" spans="1:65" s="2" customFormat="1" ht="11.25">
      <c r="A225" s="33"/>
      <c r="B225" s="34"/>
      <c r="C225" s="35"/>
      <c r="D225" s="185" t="s">
        <v>124</v>
      </c>
      <c r="E225" s="35"/>
      <c r="F225" s="186" t="s">
        <v>347</v>
      </c>
      <c r="G225" s="35"/>
      <c r="H225" s="35"/>
      <c r="I225" s="187"/>
      <c r="J225" s="35"/>
      <c r="K225" s="35"/>
      <c r="L225" s="38"/>
      <c r="M225" s="188"/>
      <c r="N225" s="189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124</v>
      </c>
      <c r="AU225" s="16" t="s">
        <v>82</v>
      </c>
    </row>
    <row r="226" spans="1:65" s="2" customFormat="1" ht="11.25">
      <c r="A226" s="33"/>
      <c r="B226" s="34"/>
      <c r="C226" s="35"/>
      <c r="D226" s="190" t="s">
        <v>126</v>
      </c>
      <c r="E226" s="35"/>
      <c r="F226" s="191" t="s">
        <v>348</v>
      </c>
      <c r="G226" s="35"/>
      <c r="H226" s="35"/>
      <c r="I226" s="187"/>
      <c r="J226" s="35"/>
      <c r="K226" s="35"/>
      <c r="L226" s="38"/>
      <c r="M226" s="188"/>
      <c r="N226" s="189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126</v>
      </c>
      <c r="AU226" s="16" t="s">
        <v>82</v>
      </c>
    </row>
    <row r="227" spans="1:65" s="13" customFormat="1" ht="11.25">
      <c r="B227" s="192"/>
      <c r="C227" s="193"/>
      <c r="D227" s="185" t="s">
        <v>128</v>
      </c>
      <c r="E227" s="194" t="s">
        <v>19</v>
      </c>
      <c r="F227" s="195" t="s">
        <v>349</v>
      </c>
      <c r="G227" s="193"/>
      <c r="H227" s="196">
        <v>2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128</v>
      </c>
      <c r="AU227" s="202" t="s">
        <v>82</v>
      </c>
      <c r="AV227" s="13" t="s">
        <v>82</v>
      </c>
      <c r="AW227" s="13" t="s">
        <v>33</v>
      </c>
      <c r="AX227" s="13" t="s">
        <v>79</v>
      </c>
      <c r="AY227" s="202" t="s">
        <v>115</v>
      </c>
    </row>
    <row r="228" spans="1:65" s="2" customFormat="1" ht="16.5" customHeight="1">
      <c r="A228" s="33"/>
      <c r="B228" s="34"/>
      <c r="C228" s="203" t="s">
        <v>350</v>
      </c>
      <c r="D228" s="203" t="s">
        <v>251</v>
      </c>
      <c r="E228" s="204" t="s">
        <v>351</v>
      </c>
      <c r="F228" s="205" t="s">
        <v>352</v>
      </c>
      <c r="G228" s="206" t="s">
        <v>345</v>
      </c>
      <c r="H228" s="207">
        <v>2</v>
      </c>
      <c r="I228" s="208"/>
      <c r="J228" s="209">
        <f>ROUND(I228*H228,2)</f>
        <v>0</v>
      </c>
      <c r="K228" s="205" t="s">
        <v>121</v>
      </c>
      <c r="L228" s="210"/>
      <c r="M228" s="211" t="s">
        <v>19</v>
      </c>
      <c r="N228" s="212" t="s">
        <v>43</v>
      </c>
      <c r="O228" s="63"/>
      <c r="P228" s="181">
        <f>O228*H228</f>
        <v>0</v>
      </c>
      <c r="Q228" s="181">
        <v>2.0999999999999999E-3</v>
      </c>
      <c r="R228" s="181">
        <f>Q228*H228</f>
        <v>4.1999999999999997E-3</v>
      </c>
      <c r="S228" s="181">
        <v>0</v>
      </c>
      <c r="T228" s="18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3" t="s">
        <v>180</v>
      </c>
      <c r="AT228" s="183" t="s">
        <v>251</v>
      </c>
      <c r="AU228" s="183" t="s">
        <v>82</v>
      </c>
      <c r="AY228" s="16" t="s">
        <v>115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6" t="s">
        <v>79</v>
      </c>
      <c r="BK228" s="184">
        <f>ROUND(I228*H228,2)</f>
        <v>0</v>
      </c>
      <c r="BL228" s="16" t="s">
        <v>122</v>
      </c>
      <c r="BM228" s="183" t="s">
        <v>353</v>
      </c>
    </row>
    <row r="229" spans="1:65" s="2" customFormat="1" ht="11.25">
      <c r="A229" s="33"/>
      <c r="B229" s="34"/>
      <c r="C229" s="35"/>
      <c r="D229" s="185" t="s">
        <v>124</v>
      </c>
      <c r="E229" s="35"/>
      <c r="F229" s="186" t="s">
        <v>352</v>
      </c>
      <c r="G229" s="35"/>
      <c r="H229" s="35"/>
      <c r="I229" s="187"/>
      <c r="J229" s="35"/>
      <c r="K229" s="35"/>
      <c r="L229" s="38"/>
      <c r="M229" s="188"/>
      <c r="N229" s="189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124</v>
      </c>
      <c r="AU229" s="16" t="s">
        <v>82</v>
      </c>
    </row>
    <row r="230" spans="1:65" s="2" customFormat="1" ht="16.5" customHeight="1">
      <c r="A230" s="33"/>
      <c r="B230" s="34"/>
      <c r="C230" s="172" t="s">
        <v>354</v>
      </c>
      <c r="D230" s="172" t="s">
        <v>117</v>
      </c>
      <c r="E230" s="173" t="s">
        <v>355</v>
      </c>
      <c r="F230" s="174" t="s">
        <v>356</v>
      </c>
      <c r="G230" s="175" t="s">
        <v>345</v>
      </c>
      <c r="H230" s="176">
        <v>1</v>
      </c>
      <c r="I230" s="177"/>
      <c r="J230" s="178">
        <f>ROUND(I230*H230,2)</f>
        <v>0</v>
      </c>
      <c r="K230" s="174" t="s">
        <v>121</v>
      </c>
      <c r="L230" s="38"/>
      <c r="M230" s="179" t="s">
        <v>19</v>
      </c>
      <c r="N230" s="180" t="s">
        <v>43</v>
      </c>
      <c r="O230" s="63"/>
      <c r="P230" s="181">
        <f>O230*H230</f>
        <v>0</v>
      </c>
      <c r="Q230" s="181">
        <v>6.9999999999999999E-4</v>
      </c>
      <c r="R230" s="181">
        <f>Q230*H230</f>
        <v>6.9999999999999999E-4</v>
      </c>
      <c r="S230" s="181">
        <v>0</v>
      </c>
      <c r="T230" s="18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3" t="s">
        <v>122</v>
      </c>
      <c r="AT230" s="183" t="s">
        <v>117</v>
      </c>
      <c r="AU230" s="183" t="s">
        <v>82</v>
      </c>
      <c r="AY230" s="16" t="s">
        <v>115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6" t="s">
        <v>79</v>
      </c>
      <c r="BK230" s="184">
        <f>ROUND(I230*H230,2)</f>
        <v>0</v>
      </c>
      <c r="BL230" s="16" t="s">
        <v>122</v>
      </c>
      <c r="BM230" s="183" t="s">
        <v>357</v>
      </c>
    </row>
    <row r="231" spans="1:65" s="2" customFormat="1" ht="11.25">
      <c r="A231" s="33"/>
      <c r="B231" s="34"/>
      <c r="C231" s="35"/>
      <c r="D231" s="185" t="s">
        <v>124</v>
      </c>
      <c r="E231" s="35"/>
      <c r="F231" s="186" t="s">
        <v>358</v>
      </c>
      <c r="G231" s="35"/>
      <c r="H231" s="35"/>
      <c r="I231" s="187"/>
      <c r="J231" s="35"/>
      <c r="K231" s="35"/>
      <c r="L231" s="38"/>
      <c r="M231" s="188"/>
      <c r="N231" s="189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124</v>
      </c>
      <c r="AU231" s="16" t="s">
        <v>82</v>
      </c>
    </row>
    <row r="232" spans="1:65" s="2" customFormat="1" ht="11.25">
      <c r="A232" s="33"/>
      <c r="B232" s="34"/>
      <c r="C232" s="35"/>
      <c r="D232" s="190" t="s">
        <v>126</v>
      </c>
      <c r="E232" s="35"/>
      <c r="F232" s="191" t="s">
        <v>359</v>
      </c>
      <c r="G232" s="35"/>
      <c r="H232" s="35"/>
      <c r="I232" s="187"/>
      <c r="J232" s="35"/>
      <c r="K232" s="35"/>
      <c r="L232" s="38"/>
      <c r="M232" s="188"/>
      <c r="N232" s="189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126</v>
      </c>
      <c r="AU232" s="16" t="s">
        <v>82</v>
      </c>
    </row>
    <row r="233" spans="1:65" s="13" customFormat="1" ht="11.25">
      <c r="B233" s="192"/>
      <c r="C233" s="193"/>
      <c r="D233" s="185" t="s">
        <v>128</v>
      </c>
      <c r="E233" s="194" t="s">
        <v>19</v>
      </c>
      <c r="F233" s="195" t="s">
        <v>360</v>
      </c>
      <c r="G233" s="193"/>
      <c r="H233" s="196">
        <v>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128</v>
      </c>
      <c r="AU233" s="202" t="s">
        <v>82</v>
      </c>
      <c r="AV233" s="13" t="s">
        <v>82</v>
      </c>
      <c r="AW233" s="13" t="s">
        <v>33</v>
      </c>
      <c r="AX233" s="13" t="s">
        <v>79</v>
      </c>
      <c r="AY233" s="202" t="s">
        <v>115</v>
      </c>
    </row>
    <row r="234" spans="1:65" s="2" customFormat="1" ht="16.5" customHeight="1">
      <c r="A234" s="33"/>
      <c r="B234" s="34"/>
      <c r="C234" s="203" t="s">
        <v>361</v>
      </c>
      <c r="D234" s="203" t="s">
        <v>251</v>
      </c>
      <c r="E234" s="204" t="s">
        <v>362</v>
      </c>
      <c r="F234" s="205" t="s">
        <v>363</v>
      </c>
      <c r="G234" s="206" t="s">
        <v>345</v>
      </c>
      <c r="H234" s="207">
        <v>1</v>
      </c>
      <c r="I234" s="208"/>
      <c r="J234" s="209">
        <f>ROUND(I234*H234,2)</f>
        <v>0</v>
      </c>
      <c r="K234" s="205" t="s">
        <v>121</v>
      </c>
      <c r="L234" s="210"/>
      <c r="M234" s="211" t="s">
        <v>19</v>
      </c>
      <c r="N234" s="212" t="s">
        <v>43</v>
      </c>
      <c r="O234" s="63"/>
      <c r="P234" s="181">
        <f>O234*H234</f>
        <v>0</v>
      </c>
      <c r="Q234" s="181">
        <v>4.0000000000000001E-3</v>
      </c>
      <c r="R234" s="181">
        <f>Q234*H234</f>
        <v>4.0000000000000001E-3</v>
      </c>
      <c r="S234" s="181">
        <v>0</v>
      </c>
      <c r="T234" s="18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3" t="s">
        <v>180</v>
      </c>
      <c r="AT234" s="183" t="s">
        <v>251</v>
      </c>
      <c r="AU234" s="183" t="s">
        <v>82</v>
      </c>
      <c r="AY234" s="16" t="s">
        <v>115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6" t="s">
        <v>79</v>
      </c>
      <c r="BK234" s="184">
        <f>ROUND(I234*H234,2)</f>
        <v>0</v>
      </c>
      <c r="BL234" s="16" t="s">
        <v>122</v>
      </c>
      <c r="BM234" s="183" t="s">
        <v>364</v>
      </c>
    </row>
    <row r="235" spans="1:65" s="2" customFormat="1" ht="11.25">
      <c r="A235" s="33"/>
      <c r="B235" s="34"/>
      <c r="C235" s="35"/>
      <c r="D235" s="185" t="s">
        <v>124</v>
      </c>
      <c r="E235" s="35"/>
      <c r="F235" s="186" t="s">
        <v>363</v>
      </c>
      <c r="G235" s="35"/>
      <c r="H235" s="35"/>
      <c r="I235" s="187"/>
      <c r="J235" s="35"/>
      <c r="K235" s="35"/>
      <c r="L235" s="38"/>
      <c r="M235" s="188"/>
      <c r="N235" s="189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124</v>
      </c>
      <c r="AU235" s="16" t="s">
        <v>82</v>
      </c>
    </row>
    <row r="236" spans="1:65" s="2" customFormat="1" ht="16.5" customHeight="1">
      <c r="A236" s="33"/>
      <c r="B236" s="34"/>
      <c r="C236" s="172" t="s">
        <v>365</v>
      </c>
      <c r="D236" s="172" t="s">
        <v>117</v>
      </c>
      <c r="E236" s="173" t="s">
        <v>366</v>
      </c>
      <c r="F236" s="174" t="s">
        <v>367</v>
      </c>
      <c r="G236" s="175" t="s">
        <v>299</v>
      </c>
      <c r="H236" s="176">
        <v>3.2</v>
      </c>
      <c r="I236" s="177"/>
      <c r="J236" s="178">
        <f>ROUND(I236*H236,2)</f>
        <v>0</v>
      </c>
      <c r="K236" s="174" t="s">
        <v>121</v>
      </c>
      <c r="L236" s="38"/>
      <c r="M236" s="179" t="s">
        <v>19</v>
      </c>
      <c r="N236" s="180" t="s">
        <v>43</v>
      </c>
      <c r="O236" s="63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3" t="s">
        <v>122</v>
      </c>
      <c r="AT236" s="183" t="s">
        <v>117</v>
      </c>
      <c r="AU236" s="183" t="s">
        <v>82</v>
      </c>
      <c r="AY236" s="16" t="s">
        <v>115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79</v>
      </c>
      <c r="BK236" s="184">
        <f>ROUND(I236*H236,2)</f>
        <v>0</v>
      </c>
      <c r="BL236" s="16" t="s">
        <v>122</v>
      </c>
      <c r="BM236" s="183" t="s">
        <v>368</v>
      </c>
    </row>
    <row r="237" spans="1:65" s="2" customFormat="1" ht="11.25">
      <c r="A237" s="33"/>
      <c r="B237" s="34"/>
      <c r="C237" s="35"/>
      <c r="D237" s="185" t="s">
        <v>124</v>
      </c>
      <c r="E237" s="35"/>
      <c r="F237" s="186" t="s">
        <v>369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124</v>
      </c>
      <c r="AU237" s="16" t="s">
        <v>82</v>
      </c>
    </row>
    <row r="238" spans="1:65" s="2" customFormat="1" ht="11.25">
      <c r="A238" s="33"/>
      <c r="B238" s="34"/>
      <c r="C238" s="35"/>
      <c r="D238" s="190" t="s">
        <v>126</v>
      </c>
      <c r="E238" s="35"/>
      <c r="F238" s="191" t="s">
        <v>370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126</v>
      </c>
      <c r="AU238" s="16" t="s">
        <v>82</v>
      </c>
    </row>
    <row r="239" spans="1:65" s="13" customFormat="1" ht="11.25">
      <c r="B239" s="192"/>
      <c r="C239" s="193"/>
      <c r="D239" s="185" t="s">
        <v>128</v>
      </c>
      <c r="E239" s="194" t="s">
        <v>19</v>
      </c>
      <c r="F239" s="195" t="s">
        <v>340</v>
      </c>
      <c r="G239" s="193"/>
      <c r="H239" s="196">
        <v>3.2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128</v>
      </c>
      <c r="AU239" s="202" t="s">
        <v>82</v>
      </c>
      <c r="AV239" s="13" t="s">
        <v>82</v>
      </c>
      <c r="AW239" s="13" t="s">
        <v>33</v>
      </c>
      <c r="AX239" s="13" t="s">
        <v>79</v>
      </c>
      <c r="AY239" s="202" t="s">
        <v>115</v>
      </c>
    </row>
    <row r="240" spans="1:65" s="2" customFormat="1" ht="16.5" customHeight="1">
      <c r="A240" s="33"/>
      <c r="B240" s="34"/>
      <c r="C240" s="172" t="s">
        <v>371</v>
      </c>
      <c r="D240" s="172" t="s">
        <v>117</v>
      </c>
      <c r="E240" s="173" t="s">
        <v>372</v>
      </c>
      <c r="F240" s="174" t="s">
        <v>373</v>
      </c>
      <c r="G240" s="175" t="s">
        <v>345</v>
      </c>
      <c r="H240" s="176">
        <v>1</v>
      </c>
      <c r="I240" s="177"/>
      <c r="J240" s="178">
        <f>ROUND(I240*H240,2)</f>
        <v>0</v>
      </c>
      <c r="K240" s="174" t="s">
        <v>121</v>
      </c>
      <c r="L240" s="38"/>
      <c r="M240" s="179" t="s">
        <v>19</v>
      </c>
      <c r="N240" s="180" t="s">
        <v>43</v>
      </c>
      <c r="O240" s="63"/>
      <c r="P240" s="181">
        <f>O240*H240</f>
        <v>0</v>
      </c>
      <c r="Q240" s="181">
        <v>0</v>
      </c>
      <c r="R240" s="181">
        <f>Q240*H240</f>
        <v>0</v>
      </c>
      <c r="S240" s="181">
        <v>4.0000000000000001E-3</v>
      </c>
      <c r="T240" s="182">
        <f>S240*H240</f>
        <v>4.0000000000000001E-3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3" t="s">
        <v>122</v>
      </c>
      <c r="AT240" s="183" t="s">
        <v>117</v>
      </c>
      <c r="AU240" s="183" t="s">
        <v>82</v>
      </c>
      <c r="AY240" s="16" t="s">
        <v>115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6" t="s">
        <v>79</v>
      </c>
      <c r="BK240" s="184">
        <f>ROUND(I240*H240,2)</f>
        <v>0</v>
      </c>
      <c r="BL240" s="16" t="s">
        <v>122</v>
      </c>
      <c r="BM240" s="183" t="s">
        <v>374</v>
      </c>
    </row>
    <row r="241" spans="1:65" s="2" customFormat="1" ht="19.5">
      <c r="A241" s="33"/>
      <c r="B241" s="34"/>
      <c r="C241" s="35"/>
      <c r="D241" s="185" t="s">
        <v>124</v>
      </c>
      <c r="E241" s="35"/>
      <c r="F241" s="186" t="s">
        <v>375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124</v>
      </c>
      <c r="AU241" s="16" t="s">
        <v>82</v>
      </c>
    </row>
    <row r="242" spans="1:65" s="2" customFormat="1" ht="11.25">
      <c r="A242" s="33"/>
      <c r="B242" s="34"/>
      <c r="C242" s="35"/>
      <c r="D242" s="190" t="s">
        <v>126</v>
      </c>
      <c r="E242" s="35"/>
      <c r="F242" s="191" t="s">
        <v>376</v>
      </c>
      <c r="G242" s="35"/>
      <c r="H242" s="35"/>
      <c r="I242" s="187"/>
      <c r="J242" s="35"/>
      <c r="K242" s="35"/>
      <c r="L242" s="38"/>
      <c r="M242" s="188"/>
      <c r="N242" s="189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126</v>
      </c>
      <c r="AU242" s="16" t="s">
        <v>82</v>
      </c>
    </row>
    <row r="243" spans="1:65" s="13" customFormat="1" ht="11.25">
      <c r="B243" s="192"/>
      <c r="C243" s="193"/>
      <c r="D243" s="185" t="s">
        <v>128</v>
      </c>
      <c r="E243" s="194" t="s">
        <v>19</v>
      </c>
      <c r="F243" s="195" t="s">
        <v>377</v>
      </c>
      <c r="G243" s="193"/>
      <c r="H243" s="196">
        <v>1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128</v>
      </c>
      <c r="AU243" s="202" t="s">
        <v>82</v>
      </c>
      <c r="AV243" s="13" t="s">
        <v>82</v>
      </c>
      <c r="AW243" s="13" t="s">
        <v>33</v>
      </c>
      <c r="AX243" s="13" t="s">
        <v>79</v>
      </c>
      <c r="AY243" s="202" t="s">
        <v>115</v>
      </c>
    </row>
    <row r="244" spans="1:65" s="12" customFormat="1" ht="22.9" customHeight="1">
      <c r="B244" s="156"/>
      <c r="C244" s="157"/>
      <c r="D244" s="158" t="s">
        <v>71</v>
      </c>
      <c r="E244" s="170" t="s">
        <v>378</v>
      </c>
      <c r="F244" s="170" t="s">
        <v>379</v>
      </c>
      <c r="G244" s="157"/>
      <c r="H244" s="157"/>
      <c r="I244" s="160"/>
      <c r="J244" s="171">
        <f>BK244</f>
        <v>0</v>
      </c>
      <c r="K244" s="157"/>
      <c r="L244" s="162"/>
      <c r="M244" s="163"/>
      <c r="N244" s="164"/>
      <c r="O244" s="164"/>
      <c r="P244" s="165">
        <f>SUM(P245:P247)</f>
        <v>0</v>
      </c>
      <c r="Q244" s="164"/>
      <c r="R244" s="165">
        <f>SUM(R245:R247)</f>
        <v>0</v>
      </c>
      <c r="S244" s="164"/>
      <c r="T244" s="166">
        <f>SUM(T245:T247)</f>
        <v>0</v>
      </c>
      <c r="AR244" s="167" t="s">
        <v>79</v>
      </c>
      <c r="AT244" s="168" t="s">
        <v>71</v>
      </c>
      <c r="AU244" s="168" t="s">
        <v>79</v>
      </c>
      <c r="AY244" s="167" t="s">
        <v>115</v>
      </c>
      <c r="BK244" s="169">
        <f>SUM(BK245:BK247)</f>
        <v>0</v>
      </c>
    </row>
    <row r="245" spans="1:65" s="2" customFormat="1" ht="21.75" customHeight="1">
      <c r="A245" s="33"/>
      <c r="B245" s="34"/>
      <c r="C245" s="172" t="s">
        <v>380</v>
      </c>
      <c r="D245" s="172" t="s">
        <v>117</v>
      </c>
      <c r="E245" s="173" t="s">
        <v>381</v>
      </c>
      <c r="F245" s="174" t="s">
        <v>382</v>
      </c>
      <c r="G245" s="175" t="s">
        <v>225</v>
      </c>
      <c r="H245" s="176">
        <v>5580.3620000000001</v>
      </c>
      <c r="I245" s="177"/>
      <c r="J245" s="178">
        <f>ROUND(I245*H245,2)</f>
        <v>0</v>
      </c>
      <c r="K245" s="174" t="s">
        <v>121</v>
      </c>
      <c r="L245" s="38"/>
      <c r="M245" s="179" t="s">
        <v>19</v>
      </c>
      <c r="N245" s="180" t="s">
        <v>43</v>
      </c>
      <c r="O245" s="63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3" t="s">
        <v>122</v>
      </c>
      <c r="AT245" s="183" t="s">
        <v>117</v>
      </c>
      <c r="AU245" s="183" t="s">
        <v>82</v>
      </c>
      <c r="AY245" s="16" t="s">
        <v>115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6" t="s">
        <v>79</v>
      </c>
      <c r="BK245" s="184">
        <f>ROUND(I245*H245,2)</f>
        <v>0</v>
      </c>
      <c r="BL245" s="16" t="s">
        <v>122</v>
      </c>
      <c r="BM245" s="183" t="s">
        <v>383</v>
      </c>
    </row>
    <row r="246" spans="1:65" s="2" customFormat="1" ht="19.5">
      <c r="A246" s="33"/>
      <c r="B246" s="34"/>
      <c r="C246" s="35"/>
      <c r="D246" s="185" t="s">
        <v>124</v>
      </c>
      <c r="E246" s="35"/>
      <c r="F246" s="186" t="s">
        <v>384</v>
      </c>
      <c r="G246" s="35"/>
      <c r="H246" s="35"/>
      <c r="I246" s="187"/>
      <c r="J246" s="35"/>
      <c r="K246" s="35"/>
      <c r="L246" s="38"/>
      <c r="M246" s="188"/>
      <c r="N246" s="189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124</v>
      </c>
      <c r="AU246" s="16" t="s">
        <v>82</v>
      </c>
    </row>
    <row r="247" spans="1:65" s="2" customFormat="1" ht="11.25">
      <c r="A247" s="33"/>
      <c r="B247" s="34"/>
      <c r="C247" s="35"/>
      <c r="D247" s="190" t="s">
        <v>126</v>
      </c>
      <c r="E247" s="35"/>
      <c r="F247" s="191" t="s">
        <v>385</v>
      </c>
      <c r="G247" s="35"/>
      <c r="H247" s="35"/>
      <c r="I247" s="187"/>
      <c r="J247" s="35"/>
      <c r="K247" s="35"/>
      <c r="L247" s="38"/>
      <c r="M247" s="214"/>
      <c r="N247" s="215"/>
      <c r="O247" s="216"/>
      <c r="P247" s="216"/>
      <c r="Q247" s="216"/>
      <c r="R247" s="216"/>
      <c r="S247" s="216"/>
      <c r="T247" s="217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126</v>
      </c>
      <c r="AU247" s="16" t="s">
        <v>82</v>
      </c>
    </row>
    <row r="248" spans="1:65" s="2" customFormat="1" ht="6.95" customHeight="1">
      <c r="A248" s="33"/>
      <c r="B248" s="46"/>
      <c r="C248" s="47"/>
      <c r="D248" s="47"/>
      <c r="E248" s="47"/>
      <c r="F248" s="47"/>
      <c r="G248" s="47"/>
      <c r="H248" s="47"/>
      <c r="I248" s="47"/>
      <c r="J248" s="47"/>
      <c r="K248" s="47"/>
      <c r="L248" s="38"/>
      <c r="M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</row>
  </sheetData>
  <sheetProtection algorithmName="SHA-512" hashValue="hJL8HiYGs8lERVHUO4Gj9ixM8LgqUdPTtCU4eUhG7HxAHxl6JJ7cdWb3oWdxPCOal+ntrn0rZhCk/6b7fo131w==" saltValue="H97HOL/Q21TbtH6nQe/yoPddnwhX6TCWxMEGhi4xhFP5E5mnEsmbl4ebW3he0cGOnktMD9lnfxAhU3pCusZjGQ==" spinCount="100000" sheet="1" objects="1" scenarios="1" formatColumns="0" formatRows="0" autoFilter="0"/>
  <autoFilter ref="C84:K24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7" r:id="rId2"/>
    <hyperlink ref="F104" r:id="rId3"/>
    <hyperlink ref="F108" r:id="rId4"/>
    <hyperlink ref="F112" r:id="rId5"/>
    <hyperlink ref="F118" r:id="rId6"/>
    <hyperlink ref="F122" r:id="rId7"/>
    <hyperlink ref="F127" r:id="rId8"/>
    <hyperlink ref="F131" r:id="rId9"/>
    <hyperlink ref="F135" r:id="rId10"/>
    <hyperlink ref="F139" r:id="rId11"/>
    <hyperlink ref="F143" r:id="rId12"/>
    <hyperlink ref="F147" r:id="rId13"/>
    <hyperlink ref="F151" r:id="rId14"/>
    <hyperlink ref="F155" r:id="rId15"/>
    <hyperlink ref="F159" r:id="rId16"/>
    <hyperlink ref="F163" r:id="rId17"/>
    <hyperlink ref="F171" r:id="rId18"/>
    <hyperlink ref="F177" r:id="rId19"/>
    <hyperlink ref="F181" r:id="rId20"/>
    <hyperlink ref="F186" r:id="rId21"/>
    <hyperlink ref="F191" r:id="rId22"/>
    <hyperlink ref="F196" r:id="rId23"/>
    <hyperlink ref="F201" r:id="rId24"/>
    <hyperlink ref="F209" r:id="rId25"/>
    <hyperlink ref="F214" r:id="rId26"/>
    <hyperlink ref="F221" r:id="rId27"/>
    <hyperlink ref="F226" r:id="rId28"/>
    <hyperlink ref="F232" r:id="rId29"/>
    <hyperlink ref="F238" r:id="rId30"/>
    <hyperlink ref="F242" r:id="rId31"/>
    <hyperlink ref="F247" r:id="rId3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cesta C12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386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6. 3. 2023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">
        <v>19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387</v>
      </c>
      <c r="F24" s="33"/>
      <c r="G24" s="33"/>
      <c r="H24" s="33"/>
      <c r="I24" s="104" t="s">
        <v>28</v>
      </c>
      <c r="J24" s="106" t="s">
        <v>19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38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40</v>
      </c>
      <c r="G32" s="33"/>
      <c r="H32" s="33"/>
      <c r="I32" s="114" t="s">
        <v>39</v>
      </c>
      <c r="J32" s="114" t="s">
        <v>41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42</v>
      </c>
      <c r="E33" s="104" t="s">
        <v>43</v>
      </c>
      <c r="F33" s="116">
        <f>ROUND((SUM(BE82:BE116)),  2)</f>
        <v>0</v>
      </c>
      <c r="G33" s="33"/>
      <c r="H33" s="33"/>
      <c r="I33" s="117">
        <v>0.21</v>
      </c>
      <c r="J33" s="116">
        <f>ROUND(((SUM(BE82:BE116))*I33),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44</v>
      </c>
      <c r="F34" s="116">
        <f>ROUND((SUM(BF82:BF116)),  2)</f>
        <v>0</v>
      </c>
      <c r="G34" s="33"/>
      <c r="H34" s="33"/>
      <c r="I34" s="117">
        <v>0.15</v>
      </c>
      <c r="J34" s="116">
        <f>ROUND(((SUM(BF82:BF116))*I34),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45</v>
      </c>
      <c r="F35" s="116">
        <f>ROUND((SUM(BG82:BG116)),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46</v>
      </c>
      <c r="F36" s="116">
        <f>ROUND((SUM(BH82:BH116)),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47</v>
      </c>
      <c r="F37" s="116">
        <f>ROUND((SUM(BI82:BI116)),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48</v>
      </c>
      <c r="E39" s="120"/>
      <c r="F39" s="120"/>
      <c r="G39" s="121" t="s">
        <v>49</v>
      </c>
      <c r="H39" s="122" t="s">
        <v>50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cesta C12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k.ú. Ostrý Kámen</v>
      </c>
      <c r="G52" s="35"/>
      <c r="H52" s="35"/>
      <c r="I52" s="28" t="s">
        <v>23</v>
      </c>
      <c r="J52" s="58" t="str">
        <f>IF(J12="","",J12)</f>
        <v>6. 3. 2023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Požárová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91</v>
      </c>
      <c r="D57" s="130"/>
      <c r="E57" s="130"/>
      <c r="F57" s="130"/>
      <c r="G57" s="130"/>
      <c r="H57" s="130"/>
      <c r="I57" s="130"/>
      <c r="J57" s="131" t="s">
        <v>92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70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93</v>
      </c>
    </row>
    <row r="60" spans="1:47" s="9" customFormat="1" ht="24.95" customHeight="1">
      <c r="B60" s="133"/>
      <c r="C60" s="134"/>
      <c r="D60" s="135" t="s">
        <v>388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389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390</v>
      </c>
      <c r="E62" s="142"/>
      <c r="F62" s="142"/>
      <c r="G62" s="142"/>
      <c r="H62" s="142"/>
      <c r="I62" s="142"/>
      <c r="J62" s="143">
        <f>J91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100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Polní cesta C12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>k.ú. Ostrý Kámen</v>
      </c>
      <c r="G76" s="35"/>
      <c r="H76" s="35"/>
      <c r="I76" s="28" t="s">
        <v>23</v>
      </c>
      <c r="J76" s="58" t="str">
        <f>IF(J12="","",J12)</f>
        <v>6. 3. 2023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>Požárová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101</v>
      </c>
      <c r="D81" s="148" t="s">
        <v>57</v>
      </c>
      <c r="E81" s="148" t="s">
        <v>53</v>
      </c>
      <c r="F81" s="148" t="s">
        <v>54</v>
      </c>
      <c r="G81" s="148" t="s">
        <v>102</v>
      </c>
      <c r="H81" s="148" t="s">
        <v>103</v>
      </c>
      <c r="I81" s="148" t="s">
        <v>104</v>
      </c>
      <c r="J81" s="148" t="s">
        <v>92</v>
      </c>
      <c r="K81" s="149" t="s">
        <v>105</v>
      </c>
      <c r="L81" s="150"/>
      <c r="M81" s="67" t="s">
        <v>19</v>
      </c>
      <c r="N81" s="68" t="s">
        <v>42</v>
      </c>
      <c r="O81" s="68" t="s">
        <v>106</v>
      </c>
      <c r="P81" s="68" t="s">
        <v>107</v>
      </c>
      <c r="Q81" s="68" t="s">
        <v>108</v>
      </c>
      <c r="R81" s="68" t="s">
        <v>109</v>
      </c>
      <c r="S81" s="68" t="s">
        <v>110</v>
      </c>
      <c r="T81" s="69" t="s">
        <v>111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112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71</v>
      </c>
      <c r="AU82" s="16" t="s">
        <v>93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71</v>
      </c>
      <c r="E83" s="159" t="s">
        <v>391</v>
      </c>
      <c r="F83" s="159" t="s">
        <v>392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P84+P91</f>
        <v>0</v>
      </c>
      <c r="Q83" s="164"/>
      <c r="R83" s="165">
        <f>R84+R91</f>
        <v>0</v>
      </c>
      <c r="S83" s="164"/>
      <c r="T83" s="166">
        <f>T84+T91</f>
        <v>0</v>
      </c>
      <c r="AR83" s="167" t="s">
        <v>156</v>
      </c>
      <c r="AT83" s="168" t="s">
        <v>71</v>
      </c>
      <c r="AU83" s="168" t="s">
        <v>72</v>
      </c>
      <c r="AY83" s="167" t="s">
        <v>115</v>
      </c>
      <c r="BK83" s="169">
        <f>BK84+BK91</f>
        <v>0</v>
      </c>
    </row>
    <row r="84" spans="1:65" s="12" customFormat="1" ht="22.9" customHeight="1">
      <c r="B84" s="156"/>
      <c r="C84" s="157"/>
      <c r="D84" s="158" t="s">
        <v>71</v>
      </c>
      <c r="E84" s="170" t="s">
        <v>393</v>
      </c>
      <c r="F84" s="170" t="s">
        <v>394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SUM(P85:P90)</f>
        <v>0</v>
      </c>
      <c r="Q84" s="164"/>
      <c r="R84" s="165">
        <f>SUM(R85:R90)</f>
        <v>0</v>
      </c>
      <c r="S84" s="164"/>
      <c r="T84" s="166">
        <f>SUM(T85:T90)</f>
        <v>0</v>
      </c>
      <c r="AR84" s="167" t="s">
        <v>156</v>
      </c>
      <c r="AT84" s="168" t="s">
        <v>71</v>
      </c>
      <c r="AU84" s="168" t="s">
        <v>79</v>
      </c>
      <c r="AY84" s="167" t="s">
        <v>115</v>
      </c>
      <c r="BK84" s="169">
        <f>SUM(BK85:BK90)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117</v>
      </c>
      <c r="E85" s="173" t="s">
        <v>395</v>
      </c>
      <c r="F85" s="174" t="s">
        <v>396</v>
      </c>
      <c r="G85" s="175" t="s">
        <v>397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43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398</v>
      </c>
      <c r="AT85" s="183" t="s">
        <v>117</v>
      </c>
      <c r="AU85" s="183" t="s">
        <v>82</v>
      </c>
      <c r="AY85" s="16" t="s">
        <v>115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398</v>
      </c>
      <c r="BM85" s="183" t="s">
        <v>399</v>
      </c>
    </row>
    <row r="86" spans="1:65" s="2" customFormat="1" ht="11.25">
      <c r="A86" s="33"/>
      <c r="B86" s="34"/>
      <c r="C86" s="35"/>
      <c r="D86" s="185" t="s">
        <v>124</v>
      </c>
      <c r="E86" s="35"/>
      <c r="F86" s="186" t="s">
        <v>400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124</v>
      </c>
      <c r="AU86" s="16" t="s">
        <v>82</v>
      </c>
    </row>
    <row r="87" spans="1:65" s="2" customFormat="1" ht="48.75">
      <c r="A87" s="33"/>
      <c r="B87" s="34"/>
      <c r="C87" s="35"/>
      <c r="D87" s="185" t="s">
        <v>256</v>
      </c>
      <c r="E87" s="35"/>
      <c r="F87" s="213" t="s">
        <v>401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256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117</v>
      </c>
      <c r="E88" s="173" t="s">
        <v>402</v>
      </c>
      <c r="F88" s="174" t="s">
        <v>403</v>
      </c>
      <c r="G88" s="175" t="s">
        <v>397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43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398</v>
      </c>
      <c r="AT88" s="183" t="s">
        <v>117</v>
      </c>
      <c r="AU88" s="183" t="s">
        <v>82</v>
      </c>
      <c r="AY88" s="16" t="s">
        <v>115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398</v>
      </c>
      <c r="BM88" s="183" t="s">
        <v>404</v>
      </c>
    </row>
    <row r="89" spans="1:65" s="2" customFormat="1" ht="11.25">
      <c r="A89" s="33"/>
      <c r="B89" s="34"/>
      <c r="C89" s="35"/>
      <c r="D89" s="185" t="s">
        <v>124</v>
      </c>
      <c r="E89" s="35"/>
      <c r="F89" s="186" t="s">
        <v>403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124</v>
      </c>
      <c r="AU89" s="16" t="s">
        <v>82</v>
      </c>
    </row>
    <row r="90" spans="1:65" s="2" customFormat="1" ht="48.75">
      <c r="A90" s="33"/>
      <c r="B90" s="34"/>
      <c r="C90" s="35"/>
      <c r="D90" s="185" t="s">
        <v>256</v>
      </c>
      <c r="E90" s="35"/>
      <c r="F90" s="213" t="s">
        <v>405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256</v>
      </c>
      <c r="AU90" s="16" t="s">
        <v>82</v>
      </c>
    </row>
    <row r="91" spans="1:65" s="12" customFormat="1" ht="22.9" customHeight="1">
      <c r="B91" s="156"/>
      <c r="C91" s="157"/>
      <c r="D91" s="158" t="s">
        <v>71</v>
      </c>
      <c r="E91" s="170" t="s">
        <v>406</v>
      </c>
      <c r="F91" s="170" t="s">
        <v>407</v>
      </c>
      <c r="G91" s="157"/>
      <c r="H91" s="157"/>
      <c r="I91" s="160"/>
      <c r="J91" s="171">
        <f>BK91</f>
        <v>0</v>
      </c>
      <c r="K91" s="157"/>
      <c r="L91" s="162"/>
      <c r="M91" s="163"/>
      <c r="N91" s="164"/>
      <c r="O91" s="164"/>
      <c r="P91" s="165">
        <f>SUM(P92:P116)</f>
        <v>0</v>
      </c>
      <c r="Q91" s="164"/>
      <c r="R91" s="165">
        <f>SUM(R92:R116)</f>
        <v>0</v>
      </c>
      <c r="S91" s="164"/>
      <c r="T91" s="166">
        <f>SUM(T92:T116)</f>
        <v>0</v>
      </c>
      <c r="AR91" s="167" t="s">
        <v>156</v>
      </c>
      <c r="AT91" s="168" t="s">
        <v>71</v>
      </c>
      <c r="AU91" s="168" t="s">
        <v>79</v>
      </c>
      <c r="AY91" s="167" t="s">
        <v>115</v>
      </c>
      <c r="BK91" s="169">
        <f>SUM(BK92:BK116)</f>
        <v>0</v>
      </c>
    </row>
    <row r="92" spans="1:65" s="2" customFormat="1" ht="24.2" customHeight="1">
      <c r="A92" s="33"/>
      <c r="B92" s="34"/>
      <c r="C92" s="172" t="s">
        <v>143</v>
      </c>
      <c r="D92" s="172" t="s">
        <v>117</v>
      </c>
      <c r="E92" s="173" t="s">
        <v>408</v>
      </c>
      <c r="F92" s="174" t="s">
        <v>409</v>
      </c>
      <c r="G92" s="175" t="s">
        <v>397</v>
      </c>
      <c r="H92" s="176">
        <v>1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43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398</v>
      </c>
      <c r="AT92" s="183" t="s">
        <v>117</v>
      </c>
      <c r="AU92" s="183" t="s">
        <v>82</v>
      </c>
      <c r="AY92" s="16" t="s">
        <v>115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398</v>
      </c>
      <c r="BM92" s="183" t="s">
        <v>410</v>
      </c>
    </row>
    <row r="93" spans="1:65" s="2" customFormat="1" ht="19.5">
      <c r="A93" s="33"/>
      <c r="B93" s="34"/>
      <c r="C93" s="35"/>
      <c r="D93" s="185" t="s">
        <v>124</v>
      </c>
      <c r="E93" s="35"/>
      <c r="F93" s="186" t="s">
        <v>411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124</v>
      </c>
      <c r="AU93" s="16" t="s">
        <v>82</v>
      </c>
    </row>
    <row r="94" spans="1:65" s="2" customFormat="1" ht="19.5">
      <c r="A94" s="33"/>
      <c r="B94" s="34"/>
      <c r="C94" s="35"/>
      <c r="D94" s="185" t="s">
        <v>256</v>
      </c>
      <c r="E94" s="35"/>
      <c r="F94" s="213" t="s">
        <v>412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256</v>
      </c>
      <c r="AU94" s="16" t="s">
        <v>82</v>
      </c>
    </row>
    <row r="95" spans="1:65" s="2" customFormat="1" ht="16.5" customHeight="1">
      <c r="A95" s="33"/>
      <c r="B95" s="34"/>
      <c r="C95" s="172" t="s">
        <v>122</v>
      </c>
      <c r="D95" s="172" t="s">
        <v>117</v>
      </c>
      <c r="E95" s="173" t="s">
        <v>413</v>
      </c>
      <c r="F95" s="174" t="s">
        <v>414</v>
      </c>
      <c r="G95" s="175" t="s">
        <v>397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43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398</v>
      </c>
      <c r="AT95" s="183" t="s">
        <v>117</v>
      </c>
      <c r="AU95" s="183" t="s">
        <v>82</v>
      </c>
      <c r="AY95" s="16" t="s">
        <v>115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398</v>
      </c>
      <c r="BM95" s="183" t="s">
        <v>415</v>
      </c>
    </row>
    <row r="96" spans="1:65" s="2" customFormat="1" ht="11.25">
      <c r="A96" s="33"/>
      <c r="B96" s="34"/>
      <c r="C96" s="35"/>
      <c r="D96" s="185" t="s">
        <v>124</v>
      </c>
      <c r="E96" s="35"/>
      <c r="F96" s="186" t="s">
        <v>414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124</v>
      </c>
      <c r="AU96" s="16" t="s">
        <v>82</v>
      </c>
    </row>
    <row r="97" spans="1:65" s="2" customFormat="1" ht="29.25">
      <c r="A97" s="33"/>
      <c r="B97" s="34"/>
      <c r="C97" s="35"/>
      <c r="D97" s="185" t="s">
        <v>256</v>
      </c>
      <c r="E97" s="35"/>
      <c r="F97" s="213" t="s">
        <v>416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256</v>
      </c>
      <c r="AU97" s="16" t="s">
        <v>82</v>
      </c>
    </row>
    <row r="98" spans="1:65" s="2" customFormat="1" ht="16.5" customHeight="1">
      <c r="A98" s="33"/>
      <c r="B98" s="34"/>
      <c r="C98" s="172" t="s">
        <v>156</v>
      </c>
      <c r="D98" s="172" t="s">
        <v>117</v>
      </c>
      <c r="E98" s="173" t="s">
        <v>417</v>
      </c>
      <c r="F98" s="174" t="s">
        <v>418</v>
      </c>
      <c r="G98" s="175" t="s">
        <v>397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43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398</v>
      </c>
      <c r="AT98" s="183" t="s">
        <v>117</v>
      </c>
      <c r="AU98" s="183" t="s">
        <v>82</v>
      </c>
      <c r="AY98" s="16" t="s">
        <v>115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398</v>
      </c>
      <c r="BM98" s="183" t="s">
        <v>419</v>
      </c>
    </row>
    <row r="99" spans="1:65" s="2" customFormat="1" ht="11.25">
      <c r="A99" s="33"/>
      <c r="B99" s="34"/>
      <c r="C99" s="35"/>
      <c r="D99" s="185" t="s">
        <v>124</v>
      </c>
      <c r="E99" s="35"/>
      <c r="F99" s="186" t="s">
        <v>418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124</v>
      </c>
      <c r="AU99" s="16" t="s">
        <v>82</v>
      </c>
    </row>
    <row r="100" spans="1:65" s="2" customFormat="1" ht="19.5">
      <c r="A100" s="33"/>
      <c r="B100" s="34"/>
      <c r="C100" s="35"/>
      <c r="D100" s="185" t="s">
        <v>256</v>
      </c>
      <c r="E100" s="35"/>
      <c r="F100" s="213" t="s">
        <v>420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256</v>
      </c>
      <c r="AU100" s="16" t="s">
        <v>82</v>
      </c>
    </row>
    <row r="101" spans="1:65" s="2" customFormat="1" ht="16.5" customHeight="1">
      <c r="A101" s="33"/>
      <c r="B101" s="34"/>
      <c r="C101" s="172" t="s">
        <v>165</v>
      </c>
      <c r="D101" s="172" t="s">
        <v>117</v>
      </c>
      <c r="E101" s="173" t="s">
        <v>421</v>
      </c>
      <c r="F101" s="174" t="s">
        <v>422</v>
      </c>
      <c r="G101" s="175" t="s">
        <v>423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43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398</v>
      </c>
      <c r="AT101" s="183" t="s">
        <v>117</v>
      </c>
      <c r="AU101" s="183" t="s">
        <v>82</v>
      </c>
      <c r="AY101" s="16" t="s">
        <v>115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398</v>
      </c>
      <c r="BM101" s="183" t="s">
        <v>424</v>
      </c>
    </row>
    <row r="102" spans="1:65" s="2" customFormat="1" ht="11.25">
      <c r="A102" s="33"/>
      <c r="B102" s="34"/>
      <c r="C102" s="35"/>
      <c r="D102" s="185" t="s">
        <v>124</v>
      </c>
      <c r="E102" s="35"/>
      <c r="F102" s="186" t="s">
        <v>422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124</v>
      </c>
      <c r="AU102" s="16" t="s">
        <v>82</v>
      </c>
    </row>
    <row r="103" spans="1:65" s="2" customFormat="1" ht="16.5" customHeight="1">
      <c r="A103" s="33"/>
      <c r="B103" s="34"/>
      <c r="C103" s="172" t="s">
        <v>172</v>
      </c>
      <c r="D103" s="172" t="s">
        <v>117</v>
      </c>
      <c r="E103" s="173" t="s">
        <v>425</v>
      </c>
      <c r="F103" s="174" t="s">
        <v>426</v>
      </c>
      <c r="G103" s="175" t="s">
        <v>397</v>
      </c>
      <c r="H103" s="176">
        <v>1</v>
      </c>
      <c r="I103" s="177"/>
      <c r="J103" s="178">
        <f>ROUND(I103*H103,2)</f>
        <v>0</v>
      </c>
      <c r="K103" s="174" t="s">
        <v>19</v>
      </c>
      <c r="L103" s="38"/>
      <c r="M103" s="179" t="s">
        <v>19</v>
      </c>
      <c r="N103" s="180" t="s">
        <v>43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398</v>
      </c>
      <c r="AT103" s="183" t="s">
        <v>117</v>
      </c>
      <c r="AU103" s="183" t="s">
        <v>82</v>
      </c>
      <c r="AY103" s="16" t="s">
        <v>115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398</v>
      </c>
      <c r="BM103" s="183" t="s">
        <v>427</v>
      </c>
    </row>
    <row r="104" spans="1:65" s="2" customFormat="1" ht="11.25">
      <c r="A104" s="33"/>
      <c r="B104" s="34"/>
      <c r="C104" s="35"/>
      <c r="D104" s="185" t="s">
        <v>124</v>
      </c>
      <c r="E104" s="35"/>
      <c r="F104" s="186" t="s">
        <v>426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124</v>
      </c>
      <c r="AU104" s="16" t="s">
        <v>82</v>
      </c>
    </row>
    <row r="105" spans="1:65" s="2" customFormat="1" ht="39">
      <c r="A105" s="33"/>
      <c r="B105" s="34"/>
      <c r="C105" s="35"/>
      <c r="D105" s="185" t="s">
        <v>256</v>
      </c>
      <c r="E105" s="35"/>
      <c r="F105" s="213" t="s">
        <v>428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256</v>
      </c>
      <c r="AU105" s="16" t="s">
        <v>82</v>
      </c>
    </row>
    <row r="106" spans="1:65" s="2" customFormat="1" ht="16.5" customHeight="1">
      <c r="A106" s="33"/>
      <c r="B106" s="34"/>
      <c r="C106" s="172" t="s">
        <v>180</v>
      </c>
      <c r="D106" s="172" t="s">
        <v>117</v>
      </c>
      <c r="E106" s="173" t="s">
        <v>429</v>
      </c>
      <c r="F106" s="174" t="s">
        <v>430</v>
      </c>
      <c r="G106" s="175" t="s">
        <v>397</v>
      </c>
      <c r="H106" s="176">
        <v>1</v>
      </c>
      <c r="I106" s="177"/>
      <c r="J106" s="178">
        <f>ROUND(I106*H106,2)</f>
        <v>0</v>
      </c>
      <c r="K106" s="174" t="s">
        <v>19</v>
      </c>
      <c r="L106" s="38"/>
      <c r="M106" s="179" t="s">
        <v>19</v>
      </c>
      <c r="N106" s="180" t="s">
        <v>43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398</v>
      </c>
      <c r="AT106" s="183" t="s">
        <v>117</v>
      </c>
      <c r="AU106" s="183" t="s">
        <v>82</v>
      </c>
      <c r="AY106" s="16" t="s">
        <v>115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398</v>
      </c>
      <c r="BM106" s="183" t="s">
        <v>431</v>
      </c>
    </row>
    <row r="107" spans="1:65" s="2" customFormat="1" ht="11.25">
      <c r="A107" s="33"/>
      <c r="B107" s="34"/>
      <c r="C107" s="35"/>
      <c r="D107" s="185" t="s">
        <v>124</v>
      </c>
      <c r="E107" s="35"/>
      <c r="F107" s="186" t="s">
        <v>430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124</v>
      </c>
      <c r="AU107" s="16" t="s">
        <v>82</v>
      </c>
    </row>
    <row r="108" spans="1:65" s="2" customFormat="1" ht="16.5" customHeight="1">
      <c r="A108" s="33"/>
      <c r="B108" s="34"/>
      <c r="C108" s="172" t="s">
        <v>187</v>
      </c>
      <c r="D108" s="172" t="s">
        <v>117</v>
      </c>
      <c r="E108" s="173" t="s">
        <v>432</v>
      </c>
      <c r="F108" s="174" t="s">
        <v>433</v>
      </c>
      <c r="G108" s="175" t="s">
        <v>423</v>
      </c>
      <c r="H108" s="176">
        <v>2</v>
      </c>
      <c r="I108" s="177"/>
      <c r="J108" s="178">
        <f>ROUND(I108*H108,2)</f>
        <v>0</v>
      </c>
      <c r="K108" s="174" t="s">
        <v>19</v>
      </c>
      <c r="L108" s="38"/>
      <c r="M108" s="179" t="s">
        <v>19</v>
      </c>
      <c r="N108" s="180" t="s">
        <v>43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398</v>
      </c>
      <c r="AT108" s="183" t="s">
        <v>117</v>
      </c>
      <c r="AU108" s="183" t="s">
        <v>82</v>
      </c>
      <c r="AY108" s="16" t="s">
        <v>115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398</v>
      </c>
      <c r="BM108" s="183" t="s">
        <v>434</v>
      </c>
    </row>
    <row r="109" spans="1:65" s="2" customFormat="1" ht="11.25">
      <c r="A109" s="33"/>
      <c r="B109" s="34"/>
      <c r="C109" s="35"/>
      <c r="D109" s="185" t="s">
        <v>124</v>
      </c>
      <c r="E109" s="35"/>
      <c r="F109" s="186" t="s">
        <v>433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124</v>
      </c>
      <c r="AU109" s="16" t="s">
        <v>82</v>
      </c>
    </row>
    <row r="110" spans="1:65" s="2" customFormat="1" ht="39">
      <c r="A110" s="33"/>
      <c r="B110" s="34"/>
      <c r="C110" s="35"/>
      <c r="D110" s="185" t="s">
        <v>256</v>
      </c>
      <c r="E110" s="35"/>
      <c r="F110" s="213" t="s">
        <v>435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256</v>
      </c>
      <c r="AU110" s="16" t="s">
        <v>82</v>
      </c>
    </row>
    <row r="111" spans="1:65" s="2" customFormat="1" ht="16.5" customHeight="1">
      <c r="A111" s="33"/>
      <c r="B111" s="34"/>
      <c r="C111" s="172" t="s">
        <v>194</v>
      </c>
      <c r="D111" s="172" t="s">
        <v>117</v>
      </c>
      <c r="E111" s="173" t="s">
        <v>436</v>
      </c>
      <c r="F111" s="174" t="s">
        <v>437</v>
      </c>
      <c r="G111" s="175" t="s">
        <v>423</v>
      </c>
      <c r="H111" s="176">
        <v>1</v>
      </c>
      <c r="I111" s="177"/>
      <c r="J111" s="178">
        <f>ROUND(I111*H111,2)</f>
        <v>0</v>
      </c>
      <c r="K111" s="174" t="s">
        <v>19</v>
      </c>
      <c r="L111" s="38"/>
      <c r="M111" s="179" t="s">
        <v>19</v>
      </c>
      <c r="N111" s="180" t="s">
        <v>43</v>
      </c>
      <c r="O111" s="63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3" t="s">
        <v>398</v>
      </c>
      <c r="AT111" s="183" t="s">
        <v>117</v>
      </c>
      <c r="AU111" s="183" t="s">
        <v>82</v>
      </c>
      <c r="AY111" s="16" t="s">
        <v>115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79</v>
      </c>
      <c r="BK111" s="184">
        <f>ROUND(I111*H111,2)</f>
        <v>0</v>
      </c>
      <c r="BL111" s="16" t="s">
        <v>398</v>
      </c>
      <c r="BM111" s="183" t="s">
        <v>438</v>
      </c>
    </row>
    <row r="112" spans="1:65" s="2" customFormat="1" ht="11.25">
      <c r="A112" s="33"/>
      <c r="B112" s="34"/>
      <c r="C112" s="35"/>
      <c r="D112" s="185" t="s">
        <v>124</v>
      </c>
      <c r="E112" s="35"/>
      <c r="F112" s="186" t="s">
        <v>437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124</v>
      </c>
      <c r="AU112" s="16" t="s">
        <v>82</v>
      </c>
    </row>
    <row r="113" spans="1:65" s="2" customFormat="1" ht="19.5">
      <c r="A113" s="33"/>
      <c r="B113" s="34"/>
      <c r="C113" s="35"/>
      <c r="D113" s="185" t="s">
        <v>256</v>
      </c>
      <c r="E113" s="35"/>
      <c r="F113" s="213" t="s">
        <v>439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256</v>
      </c>
      <c r="AU113" s="16" t="s">
        <v>82</v>
      </c>
    </row>
    <row r="114" spans="1:65" s="2" customFormat="1" ht="16.5" customHeight="1">
      <c r="A114" s="33"/>
      <c r="B114" s="34"/>
      <c r="C114" s="172" t="s">
        <v>201</v>
      </c>
      <c r="D114" s="172" t="s">
        <v>117</v>
      </c>
      <c r="E114" s="173" t="s">
        <v>440</v>
      </c>
      <c r="F114" s="174" t="s">
        <v>441</v>
      </c>
      <c r="G114" s="175" t="s">
        <v>397</v>
      </c>
      <c r="H114" s="176">
        <v>1</v>
      </c>
      <c r="I114" s="177"/>
      <c r="J114" s="178">
        <f>ROUND(I114*H114,2)</f>
        <v>0</v>
      </c>
      <c r="K114" s="174" t="s">
        <v>19</v>
      </c>
      <c r="L114" s="38"/>
      <c r="M114" s="179" t="s">
        <v>19</v>
      </c>
      <c r="N114" s="180" t="s">
        <v>43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398</v>
      </c>
      <c r="AT114" s="183" t="s">
        <v>117</v>
      </c>
      <c r="AU114" s="183" t="s">
        <v>82</v>
      </c>
      <c r="AY114" s="16" t="s">
        <v>115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79</v>
      </c>
      <c r="BK114" s="184">
        <f>ROUND(I114*H114,2)</f>
        <v>0</v>
      </c>
      <c r="BL114" s="16" t="s">
        <v>398</v>
      </c>
      <c r="BM114" s="183" t="s">
        <v>442</v>
      </c>
    </row>
    <row r="115" spans="1:65" s="2" customFormat="1" ht="11.25">
      <c r="A115" s="33"/>
      <c r="B115" s="34"/>
      <c r="C115" s="35"/>
      <c r="D115" s="185" t="s">
        <v>124</v>
      </c>
      <c r="E115" s="35"/>
      <c r="F115" s="186" t="s">
        <v>441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124</v>
      </c>
      <c r="AU115" s="16" t="s">
        <v>82</v>
      </c>
    </row>
    <row r="116" spans="1:65" s="2" customFormat="1" ht="39">
      <c r="A116" s="33"/>
      <c r="B116" s="34"/>
      <c r="C116" s="35"/>
      <c r="D116" s="185" t="s">
        <v>256</v>
      </c>
      <c r="E116" s="35"/>
      <c r="F116" s="213" t="s">
        <v>443</v>
      </c>
      <c r="G116" s="35"/>
      <c r="H116" s="35"/>
      <c r="I116" s="187"/>
      <c r="J116" s="35"/>
      <c r="K116" s="35"/>
      <c r="L116" s="38"/>
      <c r="M116" s="214"/>
      <c r="N116" s="215"/>
      <c r="O116" s="216"/>
      <c r="P116" s="216"/>
      <c r="Q116" s="216"/>
      <c r="R116" s="216"/>
      <c r="S116" s="216"/>
      <c r="T116" s="217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256</v>
      </c>
      <c r="AU116" s="16" t="s">
        <v>82</v>
      </c>
    </row>
    <row r="117" spans="1:65" s="2" customFormat="1" ht="6.95" customHeight="1">
      <c r="A117" s="33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8"/>
      <c r="M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</sheetData>
  <sheetProtection algorithmName="SHA-512" hashValue="sXFRWqbCOdPHQdpueEgZZ1aSNg6OJ/HLb7Av8Jk2HaRq/P/49NBVfFnKgYqmVMmClOvNJGxWPkqTe809VHn/PA==" saltValue="J2707V//LcS8uyYXkcfuuxiH0p3cJgLz/LSk6KGFf/OPClZaOA3WBegXgQxabXdW5qF5en/z1NOXKaeM679k9w==" spinCount="100000" sheet="1" objects="1" scenarios="1" formatColumns="0" formatRows="0" autoFilter="0"/>
  <autoFilter ref="C81:K11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444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445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446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447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448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449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450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451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452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453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454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455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456</v>
      </c>
      <c r="F19" s="354" t="s">
        <v>457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458</v>
      </c>
      <c r="F20" s="354" t="s">
        <v>459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83</v>
      </c>
      <c r="F21" s="354" t="s">
        <v>84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460</v>
      </c>
      <c r="F22" s="354" t="s">
        <v>461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462</v>
      </c>
      <c r="F23" s="354" t="s">
        <v>463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464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465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466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467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468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469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470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471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472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101</v>
      </c>
      <c r="F36" s="227"/>
      <c r="G36" s="354" t="s">
        <v>473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474</v>
      </c>
      <c r="F37" s="227"/>
      <c r="G37" s="354" t="s">
        <v>475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53</v>
      </c>
      <c r="F38" s="227"/>
      <c r="G38" s="354" t="s">
        <v>476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54</v>
      </c>
      <c r="F39" s="227"/>
      <c r="G39" s="354" t="s">
        <v>477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102</v>
      </c>
      <c r="F40" s="227"/>
      <c r="G40" s="354" t="s">
        <v>478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103</v>
      </c>
      <c r="F41" s="227"/>
      <c r="G41" s="354" t="s">
        <v>479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480</v>
      </c>
      <c r="F42" s="227"/>
      <c r="G42" s="354" t="s">
        <v>481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482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483</v>
      </c>
      <c r="F44" s="227"/>
      <c r="G44" s="354" t="s">
        <v>484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105</v>
      </c>
      <c r="F45" s="227"/>
      <c r="G45" s="354" t="s">
        <v>485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486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487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488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489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490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491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492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493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494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495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496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497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498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499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500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501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502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503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504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505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506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507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508</v>
      </c>
      <c r="D76" s="243"/>
      <c r="E76" s="243"/>
      <c r="F76" s="243" t="s">
        <v>509</v>
      </c>
      <c r="G76" s="244"/>
      <c r="H76" s="243" t="s">
        <v>54</v>
      </c>
      <c r="I76" s="243" t="s">
        <v>57</v>
      </c>
      <c r="J76" s="243" t="s">
        <v>510</v>
      </c>
      <c r="K76" s="242"/>
    </row>
    <row r="77" spans="2:11" s="1" customFormat="1" ht="17.25" customHeight="1">
      <c r="B77" s="241"/>
      <c r="C77" s="245" t="s">
        <v>511</v>
      </c>
      <c r="D77" s="245"/>
      <c r="E77" s="245"/>
      <c r="F77" s="246" t="s">
        <v>512</v>
      </c>
      <c r="G77" s="247"/>
      <c r="H77" s="245"/>
      <c r="I77" s="245"/>
      <c r="J77" s="245" t="s">
        <v>513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53</v>
      </c>
      <c r="D79" s="250"/>
      <c r="E79" s="250"/>
      <c r="F79" s="251" t="s">
        <v>514</v>
      </c>
      <c r="G79" s="252"/>
      <c r="H79" s="230" t="s">
        <v>515</v>
      </c>
      <c r="I79" s="230" t="s">
        <v>516</v>
      </c>
      <c r="J79" s="230">
        <v>20</v>
      </c>
      <c r="K79" s="242"/>
    </row>
    <row r="80" spans="2:11" s="1" customFormat="1" ht="15" customHeight="1">
      <c r="B80" s="241"/>
      <c r="C80" s="230" t="s">
        <v>517</v>
      </c>
      <c r="D80" s="230"/>
      <c r="E80" s="230"/>
      <c r="F80" s="251" t="s">
        <v>514</v>
      </c>
      <c r="G80" s="252"/>
      <c r="H80" s="230" t="s">
        <v>518</v>
      </c>
      <c r="I80" s="230" t="s">
        <v>516</v>
      </c>
      <c r="J80" s="230">
        <v>120</v>
      </c>
      <c r="K80" s="242"/>
    </row>
    <row r="81" spans="2:11" s="1" customFormat="1" ht="15" customHeight="1">
      <c r="B81" s="253"/>
      <c r="C81" s="230" t="s">
        <v>519</v>
      </c>
      <c r="D81" s="230"/>
      <c r="E81" s="230"/>
      <c r="F81" s="251" t="s">
        <v>520</v>
      </c>
      <c r="G81" s="252"/>
      <c r="H81" s="230" t="s">
        <v>521</v>
      </c>
      <c r="I81" s="230" t="s">
        <v>516</v>
      </c>
      <c r="J81" s="230">
        <v>50</v>
      </c>
      <c r="K81" s="242"/>
    </row>
    <row r="82" spans="2:11" s="1" customFormat="1" ht="15" customHeight="1">
      <c r="B82" s="253"/>
      <c r="C82" s="230" t="s">
        <v>522</v>
      </c>
      <c r="D82" s="230"/>
      <c r="E82" s="230"/>
      <c r="F82" s="251" t="s">
        <v>514</v>
      </c>
      <c r="G82" s="252"/>
      <c r="H82" s="230" t="s">
        <v>523</v>
      </c>
      <c r="I82" s="230" t="s">
        <v>524</v>
      </c>
      <c r="J82" s="230"/>
      <c r="K82" s="242"/>
    </row>
    <row r="83" spans="2:11" s="1" customFormat="1" ht="15" customHeight="1">
      <c r="B83" s="253"/>
      <c r="C83" s="254" t="s">
        <v>525</v>
      </c>
      <c r="D83" s="254"/>
      <c r="E83" s="254"/>
      <c r="F83" s="255" t="s">
        <v>520</v>
      </c>
      <c r="G83" s="254"/>
      <c r="H83" s="254" t="s">
        <v>526</v>
      </c>
      <c r="I83" s="254" t="s">
        <v>516</v>
      </c>
      <c r="J83" s="254">
        <v>15</v>
      </c>
      <c r="K83" s="242"/>
    </row>
    <row r="84" spans="2:11" s="1" customFormat="1" ht="15" customHeight="1">
      <c r="B84" s="253"/>
      <c r="C84" s="254" t="s">
        <v>527</v>
      </c>
      <c r="D84" s="254"/>
      <c r="E84" s="254"/>
      <c r="F84" s="255" t="s">
        <v>520</v>
      </c>
      <c r="G84" s="254"/>
      <c r="H84" s="254" t="s">
        <v>528</v>
      </c>
      <c r="I84" s="254" t="s">
        <v>516</v>
      </c>
      <c r="J84" s="254">
        <v>15</v>
      </c>
      <c r="K84" s="242"/>
    </row>
    <row r="85" spans="2:11" s="1" customFormat="1" ht="15" customHeight="1">
      <c r="B85" s="253"/>
      <c r="C85" s="254" t="s">
        <v>529</v>
      </c>
      <c r="D85" s="254"/>
      <c r="E85" s="254"/>
      <c r="F85" s="255" t="s">
        <v>520</v>
      </c>
      <c r="G85" s="254"/>
      <c r="H85" s="254" t="s">
        <v>530</v>
      </c>
      <c r="I85" s="254" t="s">
        <v>516</v>
      </c>
      <c r="J85" s="254">
        <v>20</v>
      </c>
      <c r="K85" s="242"/>
    </row>
    <row r="86" spans="2:11" s="1" customFormat="1" ht="15" customHeight="1">
      <c r="B86" s="253"/>
      <c r="C86" s="254" t="s">
        <v>531</v>
      </c>
      <c r="D86" s="254"/>
      <c r="E86" s="254"/>
      <c r="F86" s="255" t="s">
        <v>520</v>
      </c>
      <c r="G86" s="254"/>
      <c r="H86" s="254" t="s">
        <v>532</v>
      </c>
      <c r="I86" s="254" t="s">
        <v>516</v>
      </c>
      <c r="J86" s="254">
        <v>20</v>
      </c>
      <c r="K86" s="242"/>
    </row>
    <row r="87" spans="2:11" s="1" customFormat="1" ht="15" customHeight="1">
      <c r="B87" s="253"/>
      <c r="C87" s="230" t="s">
        <v>533</v>
      </c>
      <c r="D87" s="230"/>
      <c r="E87" s="230"/>
      <c r="F87" s="251" t="s">
        <v>520</v>
      </c>
      <c r="G87" s="252"/>
      <c r="H87" s="230" t="s">
        <v>534</v>
      </c>
      <c r="I87" s="230" t="s">
        <v>516</v>
      </c>
      <c r="J87" s="230">
        <v>50</v>
      </c>
      <c r="K87" s="242"/>
    </row>
    <row r="88" spans="2:11" s="1" customFormat="1" ht="15" customHeight="1">
      <c r="B88" s="253"/>
      <c r="C88" s="230" t="s">
        <v>535</v>
      </c>
      <c r="D88" s="230"/>
      <c r="E88" s="230"/>
      <c r="F88" s="251" t="s">
        <v>520</v>
      </c>
      <c r="G88" s="252"/>
      <c r="H88" s="230" t="s">
        <v>536</v>
      </c>
      <c r="I88" s="230" t="s">
        <v>516</v>
      </c>
      <c r="J88" s="230">
        <v>20</v>
      </c>
      <c r="K88" s="242"/>
    </row>
    <row r="89" spans="2:11" s="1" customFormat="1" ht="15" customHeight="1">
      <c r="B89" s="253"/>
      <c r="C89" s="230" t="s">
        <v>537</v>
      </c>
      <c r="D89" s="230"/>
      <c r="E89" s="230"/>
      <c r="F89" s="251" t="s">
        <v>520</v>
      </c>
      <c r="G89" s="252"/>
      <c r="H89" s="230" t="s">
        <v>538</v>
      </c>
      <c r="I89" s="230" t="s">
        <v>516</v>
      </c>
      <c r="J89" s="230">
        <v>20</v>
      </c>
      <c r="K89" s="242"/>
    </row>
    <row r="90" spans="2:11" s="1" customFormat="1" ht="15" customHeight="1">
      <c r="B90" s="253"/>
      <c r="C90" s="230" t="s">
        <v>539</v>
      </c>
      <c r="D90" s="230"/>
      <c r="E90" s="230"/>
      <c r="F90" s="251" t="s">
        <v>520</v>
      </c>
      <c r="G90" s="252"/>
      <c r="H90" s="230" t="s">
        <v>540</v>
      </c>
      <c r="I90" s="230" t="s">
        <v>516</v>
      </c>
      <c r="J90" s="230">
        <v>50</v>
      </c>
      <c r="K90" s="242"/>
    </row>
    <row r="91" spans="2:11" s="1" customFormat="1" ht="15" customHeight="1">
      <c r="B91" s="253"/>
      <c r="C91" s="230" t="s">
        <v>541</v>
      </c>
      <c r="D91" s="230"/>
      <c r="E91" s="230"/>
      <c r="F91" s="251" t="s">
        <v>520</v>
      </c>
      <c r="G91" s="252"/>
      <c r="H91" s="230" t="s">
        <v>541</v>
      </c>
      <c r="I91" s="230" t="s">
        <v>516</v>
      </c>
      <c r="J91" s="230">
        <v>50</v>
      </c>
      <c r="K91" s="242"/>
    </row>
    <row r="92" spans="2:11" s="1" customFormat="1" ht="15" customHeight="1">
      <c r="B92" s="253"/>
      <c r="C92" s="230" t="s">
        <v>542</v>
      </c>
      <c r="D92" s="230"/>
      <c r="E92" s="230"/>
      <c r="F92" s="251" t="s">
        <v>520</v>
      </c>
      <c r="G92" s="252"/>
      <c r="H92" s="230" t="s">
        <v>543</v>
      </c>
      <c r="I92" s="230" t="s">
        <v>516</v>
      </c>
      <c r="J92" s="230">
        <v>255</v>
      </c>
      <c r="K92" s="242"/>
    </row>
    <row r="93" spans="2:11" s="1" customFormat="1" ht="15" customHeight="1">
      <c r="B93" s="253"/>
      <c r="C93" s="230" t="s">
        <v>544</v>
      </c>
      <c r="D93" s="230"/>
      <c r="E93" s="230"/>
      <c r="F93" s="251" t="s">
        <v>514</v>
      </c>
      <c r="G93" s="252"/>
      <c r="H93" s="230" t="s">
        <v>545</v>
      </c>
      <c r="I93" s="230" t="s">
        <v>546</v>
      </c>
      <c r="J93" s="230"/>
      <c r="K93" s="242"/>
    </row>
    <row r="94" spans="2:11" s="1" customFormat="1" ht="15" customHeight="1">
      <c r="B94" s="253"/>
      <c r="C94" s="230" t="s">
        <v>547</v>
      </c>
      <c r="D94" s="230"/>
      <c r="E94" s="230"/>
      <c r="F94" s="251" t="s">
        <v>514</v>
      </c>
      <c r="G94" s="252"/>
      <c r="H94" s="230" t="s">
        <v>548</v>
      </c>
      <c r="I94" s="230" t="s">
        <v>549</v>
      </c>
      <c r="J94" s="230"/>
      <c r="K94" s="242"/>
    </row>
    <row r="95" spans="2:11" s="1" customFormat="1" ht="15" customHeight="1">
      <c r="B95" s="253"/>
      <c r="C95" s="230" t="s">
        <v>550</v>
      </c>
      <c r="D95" s="230"/>
      <c r="E95" s="230"/>
      <c r="F95" s="251" t="s">
        <v>514</v>
      </c>
      <c r="G95" s="252"/>
      <c r="H95" s="230" t="s">
        <v>550</v>
      </c>
      <c r="I95" s="230" t="s">
        <v>549</v>
      </c>
      <c r="J95" s="230"/>
      <c r="K95" s="242"/>
    </row>
    <row r="96" spans="2:11" s="1" customFormat="1" ht="15" customHeight="1">
      <c r="B96" s="253"/>
      <c r="C96" s="230" t="s">
        <v>38</v>
      </c>
      <c r="D96" s="230"/>
      <c r="E96" s="230"/>
      <c r="F96" s="251" t="s">
        <v>514</v>
      </c>
      <c r="G96" s="252"/>
      <c r="H96" s="230" t="s">
        <v>551</v>
      </c>
      <c r="I96" s="230" t="s">
        <v>549</v>
      </c>
      <c r="J96" s="230"/>
      <c r="K96" s="242"/>
    </row>
    <row r="97" spans="2:11" s="1" customFormat="1" ht="15" customHeight="1">
      <c r="B97" s="253"/>
      <c r="C97" s="230" t="s">
        <v>48</v>
      </c>
      <c r="D97" s="230"/>
      <c r="E97" s="230"/>
      <c r="F97" s="251" t="s">
        <v>514</v>
      </c>
      <c r="G97" s="252"/>
      <c r="H97" s="230" t="s">
        <v>552</v>
      </c>
      <c r="I97" s="230" t="s">
        <v>549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553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508</v>
      </c>
      <c r="D103" s="243"/>
      <c r="E103" s="243"/>
      <c r="F103" s="243" t="s">
        <v>509</v>
      </c>
      <c r="G103" s="244"/>
      <c r="H103" s="243" t="s">
        <v>54</v>
      </c>
      <c r="I103" s="243" t="s">
        <v>57</v>
      </c>
      <c r="J103" s="243" t="s">
        <v>510</v>
      </c>
      <c r="K103" s="242"/>
    </row>
    <row r="104" spans="2:11" s="1" customFormat="1" ht="17.25" customHeight="1">
      <c r="B104" s="241"/>
      <c r="C104" s="245" t="s">
        <v>511</v>
      </c>
      <c r="D104" s="245"/>
      <c r="E104" s="245"/>
      <c r="F104" s="246" t="s">
        <v>512</v>
      </c>
      <c r="G104" s="247"/>
      <c r="H104" s="245"/>
      <c r="I104" s="245"/>
      <c r="J104" s="245" t="s">
        <v>513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53</v>
      </c>
      <c r="D106" s="250"/>
      <c r="E106" s="250"/>
      <c r="F106" s="251" t="s">
        <v>514</v>
      </c>
      <c r="G106" s="230"/>
      <c r="H106" s="230" t="s">
        <v>554</v>
      </c>
      <c r="I106" s="230" t="s">
        <v>516</v>
      </c>
      <c r="J106" s="230">
        <v>20</v>
      </c>
      <c r="K106" s="242"/>
    </row>
    <row r="107" spans="2:11" s="1" customFormat="1" ht="15" customHeight="1">
      <c r="B107" s="241"/>
      <c r="C107" s="230" t="s">
        <v>517</v>
      </c>
      <c r="D107" s="230"/>
      <c r="E107" s="230"/>
      <c r="F107" s="251" t="s">
        <v>514</v>
      </c>
      <c r="G107" s="230"/>
      <c r="H107" s="230" t="s">
        <v>554</v>
      </c>
      <c r="I107" s="230" t="s">
        <v>516</v>
      </c>
      <c r="J107" s="230">
        <v>120</v>
      </c>
      <c r="K107" s="242"/>
    </row>
    <row r="108" spans="2:11" s="1" customFormat="1" ht="15" customHeight="1">
      <c r="B108" s="253"/>
      <c r="C108" s="230" t="s">
        <v>519</v>
      </c>
      <c r="D108" s="230"/>
      <c r="E108" s="230"/>
      <c r="F108" s="251" t="s">
        <v>520</v>
      </c>
      <c r="G108" s="230"/>
      <c r="H108" s="230" t="s">
        <v>554</v>
      </c>
      <c r="I108" s="230" t="s">
        <v>516</v>
      </c>
      <c r="J108" s="230">
        <v>50</v>
      </c>
      <c r="K108" s="242"/>
    </row>
    <row r="109" spans="2:11" s="1" customFormat="1" ht="15" customHeight="1">
      <c r="B109" s="253"/>
      <c r="C109" s="230" t="s">
        <v>522</v>
      </c>
      <c r="D109" s="230"/>
      <c r="E109" s="230"/>
      <c r="F109" s="251" t="s">
        <v>514</v>
      </c>
      <c r="G109" s="230"/>
      <c r="H109" s="230" t="s">
        <v>554</v>
      </c>
      <c r="I109" s="230" t="s">
        <v>524</v>
      </c>
      <c r="J109" s="230"/>
      <c r="K109" s="242"/>
    </row>
    <row r="110" spans="2:11" s="1" customFormat="1" ht="15" customHeight="1">
      <c r="B110" s="253"/>
      <c r="C110" s="230" t="s">
        <v>533</v>
      </c>
      <c r="D110" s="230"/>
      <c r="E110" s="230"/>
      <c r="F110" s="251" t="s">
        <v>520</v>
      </c>
      <c r="G110" s="230"/>
      <c r="H110" s="230" t="s">
        <v>554</v>
      </c>
      <c r="I110" s="230" t="s">
        <v>516</v>
      </c>
      <c r="J110" s="230">
        <v>50</v>
      </c>
      <c r="K110" s="242"/>
    </row>
    <row r="111" spans="2:11" s="1" customFormat="1" ht="15" customHeight="1">
      <c r="B111" s="253"/>
      <c r="C111" s="230" t="s">
        <v>541</v>
      </c>
      <c r="D111" s="230"/>
      <c r="E111" s="230"/>
      <c r="F111" s="251" t="s">
        <v>520</v>
      </c>
      <c r="G111" s="230"/>
      <c r="H111" s="230" t="s">
        <v>554</v>
      </c>
      <c r="I111" s="230" t="s">
        <v>516</v>
      </c>
      <c r="J111" s="230">
        <v>50</v>
      </c>
      <c r="K111" s="242"/>
    </row>
    <row r="112" spans="2:11" s="1" customFormat="1" ht="15" customHeight="1">
      <c r="B112" s="253"/>
      <c r="C112" s="230" t="s">
        <v>539</v>
      </c>
      <c r="D112" s="230"/>
      <c r="E112" s="230"/>
      <c r="F112" s="251" t="s">
        <v>520</v>
      </c>
      <c r="G112" s="230"/>
      <c r="H112" s="230" t="s">
        <v>554</v>
      </c>
      <c r="I112" s="230" t="s">
        <v>516</v>
      </c>
      <c r="J112" s="230">
        <v>50</v>
      </c>
      <c r="K112" s="242"/>
    </row>
    <row r="113" spans="2:11" s="1" customFormat="1" ht="15" customHeight="1">
      <c r="B113" s="253"/>
      <c r="C113" s="230" t="s">
        <v>53</v>
      </c>
      <c r="D113" s="230"/>
      <c r="E113" s="230"/>
      <c r="F113" s="251" t="s">
        <v>514</v>
      </c>
      <c r="G113" s="230"/>
      <c r="H113" s="230" t="s">
        <v>555</v>
      </c>
      <c r="I113" s="230" t="s">
        <v>516</v>
      </c>
      <c r="J113" s="230">
        <v>20</v>
      </c>
      <c r="K113" s="242"/>
    </row>
    <row r="114" spans="2:11" s="1" customFormat="1" ht="15" customHeight="1">
      <c r="B114" s="253"/>
      <c r="C114" s="230" t="s">
        <v>556</v>
      </c>
      <c r="D114" s="230"/>
      <c r="E114" s="230"/>
      <c r="F114" s="251" t="s">
        <v>514</v>
      </c>
      <c r="G114" s="230"/>
      <c r="H114" s="230" t="s">
        <v>557</v>
      </c>
      <c r="I114" s="230" t="s">
        <v>516</v>
      </c>
      <c r="J114" s="230">
        <v>120</v>
      </c>
      <c r="K114" s="242"/>
    </row>
    <row r="115" spans="2:11" s="1" customFormat="1" ht="15" customHeight="1">
      <c r="B115" s="253"/>
      <c r="C115" s="230" t="s">
        <v>38</v>
      </c>
      <c r="D115" s="230"/>
      <c r="E115" s="230"/>
      <c r="F115" s="251" t="s">
        <v>514</v>
      </c>
      <c r="G115" s="230"/>
      <c r="H115" s="230" t="s">
        <v>558</v>
      </c>
      <c r="I115" s="230" t="s">
        <v>549</v>
      </c>
      <c r="J115" s="230"/>
      <c r="K115" s="242"/>
    </row>
    <row r="116" spans="2:11" s="1" customFormat="1" ht="15" customHeight="1">
      <c r="B116" s="253"/>
      <c r="C116" s="230" t="s">
        <v>48</v>
      </c>
      <c r="D116" s="230"/>
      <c r="E116" s="230"/>
      <c r="F116" s="251" t="s">
        <v>514</v>
      </c>
      <c r="G116" s="230"/>
      <c r="H116" s="230" t="s">
        <v>559</v>
      </c>
      <c r="I116" s="230" t="s">
        <v>549</v>
      </c>
      <c r="J116" s="230"/>
      <c r="K116" s="242"/>
    </row>
    <row r="117" spans="2:11" s="1" customFormat="1" ht="15" customHeight="1">
      <c r="B117" s="253"/>
      <c r="C117" s="230" t="s">
        <v>57</v>
      </c>
      <c r="D117" s="230"/>
      <c r="E117" s="230"/>
      <c r="F117" s="251" t="s">
        <v>514</v>
      </c>
      <c r="G117" s="230"/>
      <c r="H117" s="230" t="s">
        <v>560</v>
      </c>
      <c r="I117" s="230" t="s">
        <v>561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562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508</v>
      </c>
      <c r="D123" s="243"/>
      <c r="E123" s="243"/>
      <c r="F123" s="243" t="s">
        <v>509</v>
      </c>
      <c r="G123" s="244"/>
      <c r="H123" s="243" t="s">
        <v>54</v>
      </c>
      <c r="I123" s="243" t="s">
        <v>57</v>
      </c>
      <c r="J123" s="243" t="s">
        <v>510</v>
      </c>
      <c r="K123" s="272"/>
    </row>
    <row r="124" spans="2:11" s="1" customFormat="1" ht="17.25" customHeight="1">
      <c r="B124" s="271"/>
      <c r="C124" s="245" t="s">
        <v>511</v>
      </c>
      <c r="D124" s="245"/>
      <c r="E124" s="245"/>
      <c r="F124" s="246" t="s">
        <v>512</v>
      </c>
      <c r="G124" s="247"/>
      <c r="H124" s="245"/>
      <c r="I124" s="245"/>
      <c r="J124" s="245" t="s">
        <v>513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517</v>
      </c>
      <c r="D126" s="250"/>
      <c r="E126" s="250"/>
      <c r="F126" s="251" t="s">
        <v>514</v>
      </c>
      <c r="G126" s="230"/>
      <c r="H126" s="230" t="s">
        <v>554</v>
      </c>
      <c r="I126" s="230" t="s">
        <v>516</v>
      </c>
      <c r="J126" s="230">
        <v>120</v>
      </c>
      <c r="K126" s="276"/>
    </row>
    <row r="127" spans="2:11" s="1" customFormat="1" ht="15" customHeight="1">
      <c r="B127" s="273"/>
      <c r="C127" s="230" t="s">
        <v>563</v>
      </c>
      <c r="D127" s="230"/>
      <c r="E127" s="230"/>
      <c r="F127" s="251" t="s">
        <v>514</v>
      </c>
      <c r="G127" s="230"/>
      <c r="H127" s="230" t="s">
        <v>564</v>
      </c>
      <c r="I127" s="230" t="s">
        <v>516</v>
      </c>
      <c r="J127" s="230" t="s">
        <v>565</v>
      </c>
      <c r="K127" s="276"/>
    </row>
    <row r="128" spans="2:11" s="1" customFormat="1" ht="15" customHeight="1">
      <c r="B128" s="273"/>
      <c r="C128" s="230" t="s">
        <v>462</v>
      </c>
      <c r="D128" s="230"/>
      <c r="E128" s="230"/>
      <c r="F128" s="251" t="s">
        <v>514</v>
      </c>
      <c r="G128" s="230"/>
      <c r="H128" s="230" t="s">
        <v>566</v>
      </c>
      <c r="I128" s="230" t="s">
        <v>516</v>
      </c>
      <c r="J128" s="230" t="s">
        <v>565</v>
      </c>
      <c r="K128" s="276"/>
    </row>
    <row r="129" spans="2:11" s="1" customFormat="1" ht="15" customHeight="1">
      <c r="B129" s="273"/>
      <c r="C129" s="230" t="s">
        <v>525</v>
      </c>
      <c r="D129" s="230"/>
      <c r="E129" s="230"/>
      <c r="F129" s="251" t="s">
        <v>520</v>
      </c>
      <c r="G129" s="230"/>
      <c r="H129" s="230" t="s">
        <v>526</v>
      </c>
      <c r="I129" s="230" t="s">
        <v>516</v>
      </c>
      <c r="J129" s="230">
        <v>15</v>
      </c>
      <c r="K129" s="276"/>
    </row>
    <row r="130" spans="2:11" s="1" customFormat="1" ht="15" customHeight="1">
      <c r="B130" s="273"/>
      <c r="C130" s="254" t="s">
        <v>527</v>
      </c>
      <c r="D130" s="254"/>
      <c r="E130" s="254"/>
      <c r="F130" s="255" t="s">
        <v>520</v>
      </c>
      <c r="G130" s="254"/>
      <c r="H130" s="254" t="s">
        <v>528</v>
      </c>
      <c r="I130" s="254" t="s">
        <v>516</v>
      </c>
      <c r="J130" s="254">
        <v>15</v>
      </c>
      <c r="K130" s="276"/>
    </row>
    <row r="131" spans="2:11" s="1" customFormat="1" ht="15" customHeight="1">
      <c r="B131" s="273"/>
      <c r="C131" s="254" t="s">
        <v>529</v>
      </c>
      <c r="D131" s="254"/>
      <c r="E131" s="254"/>
      <c r="F131" s="255" t="s">
        <v>520</v>
      </c>
      <c r="G131" s="254"/>
      <c r="H131" s="254" t="s">
        <v>530</v>
      </c>
      <c r="I131" s="254" t="s">
        <v>516</v>
      </c>
      <c r="J131" s="254">
        <v>20</v>
      </c>
      <c r="K131" s="276"/>
    </row>
    <row r="132" spans="2:11" s="1" customFormat="1" ht="15" customHeight="1">
      <c r="B132" s="273"/>
      <c r="C132" s="254" t="s">
        <v>531</v>
      </c>
      <c r="D132" s="254"/>
      <c r="E132" s="254"/>
      <c r="F132" s="255" t="s">
        <v>520</v>
      </c>
      <c r="G132" s="254"/>
      <c r="H132" s="254" t="s">
        <v>532</v>
      </c>
      <c r="I132" s="254" t="s">
        <v>516</v>
      </c>
      <c r="J132" s="254">
        <v>20</v>
      </c>
      <c r="K132" s="276"/>
    </row>
    <row r="133" spans="2:11" s="1" customFormat="1" ht="15" customHeight="1">
      <c r="B133" s="273"/>
      <c r="C133" s="230" t="s">
        <v>519</v>
      </c>
      <c r="D133" s="230"/>
      <c r="E133" s="230"/>
      <c r="F133" s="251" t="s">
        <v>520</v>
      </c>
      <c r="G133" s="230"/>
      <c r="H133" s="230" t="s">
        <v>554</v>
      </c>
      <c r="I133" s="230" t="s">
        <v>516</v>
      </c>
      <c r="J133" s="230">
        <v>50</v>
      </c>
      <c r="K133" s="276"/>
    </row>
    <row r="134" spans="2:11" s="1" customFormat="1" ht="15" customHeight="1">
      <c r="B134" s="273"/>
      <c r="C134" s="230" t="s">
        <v>533</v>
      </c>
      <c r="D134" s="230"/>
      <c r="E134" s="230"/>
      <c r="F134" s="251" t="s">
        <v>520</v>
      </c>
      <c r="G134" s="230"/>
      <c r="H134" s="230" t="s">
        <v>554</v>
      </c>
      <c r="I134" s="230" t="s">
        <v>516</v>
      </c>
      <c r="J134" s="230">
        <v>50</v>
      </c>
      <c r="K134" s="276"/>
    </row>
    <row r="135" spans="2:11" s="1" customFormat="1" ht="15" customHeight="1">
      <c r="B135" s="273"/>
      <c r="C135" s="230" t="s">
        <v>539</v>
      </c>
      <c r="D135" s="230"/>
      <c r="E135" s="230"/>
      <c r="F135" s="251" t="s">
        <v>520</v>
      </c>
      <c r="G135" s="230"/>
      <c r="H135" s="230" t="s">
        <v>554</v>
      </c>
      <c r="I135" s="230" t="s">
        <v>516</v>
      </c>
      <c r="J135" s="230">
        <v>50</v>
      </c>
      <c r="K135" s="276"/>
    </row>
    <row r="136" spans="2:11" s="1" customFormat="1" ht="15" customHeight="1">
      <c r="B136" s="273"/>
      <c r="C136" s="230" t="s">
        <v>541</v>
      </c>
      <c r="D136" s="230"/>
      <c r="E136" s="230"/>
      <c r="F136" s="251" t="s">
        <v>520</v>
      </c>
      <c r="G136" s="230"/>
      <c r="H136" s="230" t="s">
        <v>554</v>
      </c>
      <c r="I136" s="230" t="s">
        <v>516</v>
      </c>
      <c r="J136" s="230">
        <v>50</v>
      </c>
      <c r="K136" s="276"/>
    </row>
    <row r="137" spans="2:11" s="1" customFormat="1" ht="15" customHeight="1">
      <c r="B137" s="273"/>
      <c r="C137" s="230" t="s">
        <v>542</v>
      </c>
      <c r="D137" s="230"/>
      <c r="E137" s="230"/>
      <c r="F137" s="251" t="s">
        <v>520</v>
      </c>
      <c r="G137" s="230"/>
      <c r="H137" s="230" t="s">
        <v>567</v>
      </c>
      <c r="I137" s="230" t="s">
        <v>516</v>
      </c>
      <c r="J137" s="230">
        <v>255</v>
      </c>
      <c r="K137" s="276"/>
    </row>
    <row r="138" spans="2:11" s="1" customFormat="1" ht="15" customHeight="1">
      <c r="B138" s="273"/>
      <c r="C138" s="230" t="s">
        <v>544</v>
      </c>
      <c r="D138" s="230"/>
      <c r="E138" s="230"/>
      <c r="F138" s="251" t="s">
        <v>514</v>
      </c>
      <c r="G138" s="230"/>
      <c r="H138" s="230" t="s">
        <v>568</v>
      </c>
      <c r="I138" s="230" t="s">
        <v>546</v>
      </c>
      <c r="J138" s="230"/>
      <c r="K138" s="276"/>
    </row>
    <row r="139" spans="2:11" s="1" customFormat="1" ht="15" customHeight="1">
      <c r="B139" s="273"/>
      <c r="C139" s="230" t="s">
        <v>547</v>
      </c>
      <c r="D139" s="230"/>
      <c r="E139" s="230"/>
      <c r="F139" s="251" t="s">
        <v>514</v>
      </c>
      <c r="G139" s="230"/>
      <c r="H139" s="230" t="s">
        <v>569</v>
      </c>
      <c r="I139" s="230" t="s">
        <v>549</v>
      </c>
      <c r="J139" s="230"/>
      <c r="K139" s="276"/>
    </row>
    <row r="140" spans="2:11" s="1" customFormat="1" ht="15" customHeight="1">
      <c r="B140" s="273"/>
      <c r="C140" s="230" t="s">
        <v>550</v>
      </c>
      <c r="D140" s="230"/>
      <c r="E140" s="230"/>
      <c r="F140" s="251" t="s">
        <v>514</v>
      </c>
      <c r="G140" s="230"/>
      <c r="H140" s="230" t="s">
        <v>550</v>
      </c>
      <c r="I140" s="230" t="s">
        <v>549</v>
      </c>
      <c r="J140" s="230"/>
      <c r="K140" s="276"/>
    </row>
    <row r="141" spans="2:11" s="1" customFormat="1" ht="15" customHeight="1">
      <c r="B141" s="273"/>
      <c r="C141" s="230" t="s">
        <v>38</v>
      </c>
      <c r="D141" s="230"/>
      <c r="E141" s="230"/>
      <c r="F141" s="251" t="s">
        <v>514</v>
      </c>
      <c r="G141" s="230"/>
      <c r="H141" s="230" t="s">
        <v>570</v>
      </c>
      <c r="I141" s="230" t="s">
        <v>549</v>
      </c>
      <c r="J141" s="230"/>
      <c r="K141" s="276"/>
    </row>
    <row r="142" spans="2:11" s="1" customFormat="1" ht="15" customHeight="1">
      <c r="B142" s="273"/>
      <c r="C142" s="230" t="s">
        <v>571</v>
      </c>
      <c r="D142" s="230"/>
      <c r="E142" s="230"/>
      <c r="F142" s="251" t="s">
        <v>514</v>
      </c>
      <c r="G142" s="230"/>
      <c r="H142" s="230" t="s">
        <v>572</v>
      </c>
      <c r="I142" s="230" t="s">
        <v>549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573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508</v>
      </c>
      <c r="D148" s="243"/>
      <c r="E148" s="243"/>
      <c r="F148" s="243" t="s">
        <v>509</v>
      </c>
      <c r="G148" s="244"/>
      <c r="H148" s="243" t="s">
        <v>54</v>
      </c>
      <c r="I148" s="243" t="s">
        <v>57</v>
      </c>
      <c r="J148" s="243" t="s">
        <v>510</v>
      </c>
      <c r="K148" s="242"/>
    </row>
    <row r="149" spans="2:11" s="1" customFormat="1" ht="17.25" customHeight="1">
      <c r="B149" s="241"/>
      <c r="C149" s="245" t="s">
        <v>511</v>
      </c>
      <c r="D149" s="245"/>
      <c r="E149" s="245"/>
      <c r="F149" s="246" t="s">
        <v>512</v>
      </c>
      <c r="G149" s="247"/>
      <c r="H149" s="245"/>
      <c r="I149" s="245"/>
      <c r="J149" s="245" t="s">
        <v>513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517</v>
      </c>
      <c r="D151" s="230"/>
      <c r="E151" s="230"/>
      <c r="F151" s="281" t="s">
        <v>514</v>
      </c>
      <c r="G151" s="230"/>
      <c r="H151" s="280" t="s">
        <v>554</v>
      </c>
      <c r="I151" s="280" t="s">
        <v>516</v>
      </c>
      <c r="J151" s="280">
        <v>120</v>
      </c>
      <c r="K151" s="276"/>
    </row>
    <row r="152" spans="2:11" s="1" customFormat="1" ht="15" customHeight="1">
      <c r="B152" s="253"/>
      <c r="C152" s="280" t="s">
        <v>563</v>
      </c>
      <c r="D152" s="230"/>
      <c r="E152" s="230"/>
      <c r="F152" s="281" t="s">
        <v>514</v>
      </c>
      <c r="G152" s="230"/>
      <c r="H152" s="280" t="s">
        <v>574</v>
      </c>
      <c r="I152" s="280" t="s">
        <v>516</v>
      </c>
      <c r="J152" s="280" t="s">
        <v>565</v>
      </c>
      <c r="K152" s="276"/>
    </row>
    <row r="153" spans="2:11" s="1" customFormat="1" ht="15" customHeight="1">
      <c r="B153" s="253"/>
      <c r="C153" s="280" t="s">
        <v>462</v>
      </c>
      <c r="D153" s="230"/>
      <c r="E153" s="230"/>
      <c r="F153" s="281" t="s">
        <v>514</v>
      </c>
      <c r="G153" s="230"/>
      <c r="H153" s="280" t="s">
        <v>575</v>
      </c>
      <c r="I153" s="280" t="s">
        <v>516</v>
      </c>
      <c r="J153" s="280" t="s">
        <v>565</v>
      </c>
      <c r="K153" s="276"/>
    </row>
    <row r="154" spans="2:11" s="1" customFormat="1" ht="15" customHeight="1">
      <c r="B154" s="253"/>
      <c r="C154" s="280" t="s">
        <v>519</v>
      </c>
      <c r="D154" s="230"/>
      <c r="E154" s="230"/>
      <c r="F154" s="281" t="s">
        <v>520</v>
      </c>
      <c r="G154" s="230"/>
      <c r="H154" s="280" t="s">
        <v>554</v>
      </c>
      <c r="I154" s="280" t="s">
        <v>516</v>
      </c>
      <c r="J154" s="280">
        <v>50</v>
      </c>
      <c r="K154" s="276"/>
    </row>
    <row r="155" spans="2:11" s="1" customFormat="1" ht="15" customHeight="1">
      <c r="B155" s="253"/>
      <c r="C155" s="280" t="s">
        <v>522</v>
      </c>
      <c r="D155" s="230"/>
      <c r="E155" s="230"/>
      <c r="F155" s="281" t="s">
        <v>514</v>
      </c>
      <c r="G155" s="230"/>
      <c r="H155" s="280" t="s">
        <v>554</v>
      </c>
      <c r="I155" s="280" t="s">
        <v>524</v>
      </c>
      <c r="J155" s="280"/>
      <c r="K155" s="276"/>
    </row>
    <row r="156" spans="2:11" s="1" customFormat="1" ht="15" customHeight="1">
      <c r="B156" s="253"/>
      <c r="C156" s="280" t="s">
        <v>533</v>
      </c>
      <c r="D156" s="230"/>
      <c r="E156" s="230"/>
      <c r="F156" s="281" t="s">
        <v>520</v>
      </c>
      <c r="G156" s="230"/>
      <c r="H156" s="280" t="s">
        <v>554</v>
      </c>
      <c r="I156" s="280" t="s">
        <v>516</v>
      </c>
      <c r="J156" s="280">
        <v>50</v>
      </c>
      <c r="K156" s="276"/>
    </row>
    <row r="157" spans="2:11" s="1" customFormat="1" ht="15" customHeight="1">
      <c r="B157" s="253"/>
      <c r="C157" s="280" t="s">
        <v>541</v>
      </c>
      <c r="D157" s="230"/>
      <c r="E157" s="230"/>
      <c r="F157" s="281" t="s">
        <v>520</v>
      </c>
      <c r="G157" s="230"/>
      <c r="H157" s="280" t="s">
        <v>554</v>
      </c>
      <c r="I157" s="280" t="s">
        <v>516</v>
      </c>
      <c r="J157" s="280">
        <v>50</v>
      </c>
      <c r="K157" s="276"/>
    </row>
    <row r="158" spans="2:11" s="1" customFormat="1" ht="15" customHeight="1">
      <c r="B158" s="253"/>
      <c r="C158" s="280" t="s">
        <v>539</v>
      </c>
      <c r="D158" s="230"/>
      <c r="E158" s="230"/>
      <c r="F158" s="281" t="s">
        <v>520</v>
      </c>
      <c r="G158" s="230"/>
      <c r="H158" s="280" t="s">
        <v>554</v>
      </c>
      <c r="I158" s="280" t="s">
        <v>516</v>
      </c>
      <c r="J158" s="280">
        <v>50</v>
      </c>
      <c r="K158" s="276"/>
    </row>
    <row r="159" spans="2:11" s="1" customFormat="1" ht="15" customHeight="1">
      <c r="B159" s="253"/>
      <c r="C159" s="280" t="s">
        <v>91</v>
      </c>
      <c r="D159" s="230"/>
      <c r="E159" s="230"/>
      <c r="F159" s="281" t="s">
        <v>514</v>
      </c>
      <c r="G159" s="230"/>
      <c r="H159" s="280" t="s">
        <v>576</v>
      </c>
      <c r="I159" s="280" t="s">
        <v>516</v>
      </c>
      <c r="J159" s="280" t="s">
        <v>577</v>
      </c>
      <c r="K159" s="276"/>
    </row>
    <row r="160" spans="2:11" s="1" customFormat="1" ht="15" customHeight="1">
      <c r="B160" s="253"/>
      <c r="C160" s="280" t="s">
        <v>578</v>
      </c>
      <c r="D160" s="230"/>
      <c r="E160" s="230"/>
      <c r="F160" s="281" t="s">
        <v>514</v>
      </c>
      <c r="G160" s="230"/>
      <c r="H160" s="280" t="s">
        <v>579</v>
      </c>
      <c r="I160" s="280" t="s">
        <v>549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580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508</v>
      </c>
      <c r="D166" s="243"/>
      <c r="E166" s="243"/>
      <c r="F166" s="243" t="s">
        <v>509</v>
      </c>
      <c r="G166" s="285"/>
      <c r="H166" s="286" t="s">
        <v>54</v>
      </c>
      <c r="I166" s="286" t="s">
        <v>57</v>
      </c>
      <c r="J166" s="243" t="s">
        <v>510</v>
      </c>
      <c r="K166" s="223"/>
    </row>
    <row r="167" spans="2:11" s="1" customFormat="1" ht="17.25" customHeight="1">
      <c r="B167" s="224"/>
      <c r="C167" s="245" t="s">
        <v>511</v>
      </c>
      <c r="D167" s="245"/>
      <c r="E167" s="245"/>
      <c r="F167" s="246" t="s">
        <v>512</v>
      </c>
      <c r="G167" s="287"/>
      <c r="H167" s="288"/>
      <c r="I167" s="288"/>
      <c r="J167" s="245" t="s">
        <v>513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517</v>
      </c>
      <c r="D169" s="230"/>
      <c r="E169" s="230"/>
      <c r="F169" s="251" t="s">
        <v>514</v>
      </c>
      <c r="G169" s="230"/>
      <c r="H169" s="230" t="s">
        <v>554</v>
      </c>
      <c r="I169" s="230" t="s">
        <v>516</v>
      </c>
      <c r="J169" s="230">
        <v>120</v>
      </c>
      <c r="K169" s="276"/>
    </row>
    <row r="170" spans="2:11" s="1" customFormat="1" ht="15" customHeight="1">
      <c r="B170" s="253"/>
      <c r="C170" s="230" t="s">
        <v>563</v>
      </c>
      <c r="D170" s="230"/>
      <c r="E170" s="230"/>
      <c r="F170" s="251" t="s">
        <v>514</v>
      </c>
      <c r="G170" s="230"/>
      <c r="H170" s="230" t="s">
        <v>564</v>
      </c>
      <c r="I170" s="230" t="s">
        <v>516</v>
      </c>
      <c r="J170" s="230" t="s">
        <v>565</v>
      </c>
      <c r="K170" s="276"/>
    </row>
    <row r="171" spans="2:11" s="1" customFormat="1" ht="15" customHeight="1">
      <c r="B171" s="253"/>
      <c r="C171" s="230" t="s">
        <v>462</v>
      </c>
      <c r="D171" s="230"/>
      <c r="E171" s="230"/>
      <c r="F171" s="251" t="s">
        <v>514</v>
      </c>
      <c r="G171" s="230"/>
      <c r="H171" s="230" t="s">
        <v>581</v>
      </c>
      <c r="I171" s="230" t="s">
        <v>516</v>
      </c>
      <c r="J171" s="230" t="s">
        <v>565</v>
      </c>
      <c r="K171" s="276"/>
    </row>
    <row r="172" spans="2:11" s="1" customFormat="1" ht="15" customHeight="1">
      <c r="B172" s="253"/>
      <c r="C172" s="230" t="s">
        <v>519</v>
      </c>
      <c r="D172" s="230"/>
      <c r="E172" s="230"/>
      <c r="F172" s="251" t="s">
        <v>520</v>
      </c>
      <c r="G172" s="230"/>
      <c r="H172" s="230" t="s">
        <v>581</v>
      </c>
      <c r="I172" s="230" t="s">
        <v>516</v>
      </c>
      <c r="J172" s="230">
        <v>50</v>
      </c>
      <c r="K172" s="276"/>
    </row>
    <row r="173" spans="2:11" s="1" customFormat="1" ht="15" customHeight="1">
      <c r="B173" s="253"/>
      <c r="C173" s="230" t="s">
        <v>522</v>
      </c>
      <c r="D173" s="230"/>
      <c r="E173" s="230"/>
      <c r="F173" s="251" t="s">
        <v>514</v>
      </c>
      <c r="G173" s="230"/>
      <c r="H173" s="230" t="s">
        <v>581</v>
      </c>
      <c r="I173" s="230" t="s">
        <v>524</v>
      </c>
      <c r="J173" s="230"/>
      <c r="K173" s="276"/>
    </row>
    <row r="174" spans="2:11" s="1" customFormat="1" ht="15" customHeight="1">
      <c r="B174" s="253"/>
      <c r="C174" s="230" t="s">
        <v>533</v>
      </c>
      <c r="D174" s="230"/>
      <c r="E174" s="230"/>
      <c r="F174" s="251" t="s">
        <v>520</v>
      </c>
      <c r="G174" s="230"/>
      <c r="H174" s="230" t="s">
        <v>581</v>
      </c>
      <c r="I174" s="230" t="s">
        <v>516</v>
      </c>
      <c r="J174" s="230">
        <v>50</v>
      </c>
      <c r="K174" s="276"/>
    </row>
    <row r="175" spans="2:11" s="1" customFormat="1" ht="15" customHeight="1">
      <c r="B175" s="253"/>
      <c r="C175" s="230" t="s">
        <v>541</v>
      </c>
      <c r="D175" s="230"/>
      <c r="E175" s="230"/>
      <c r="F175" s="251" t="s">
        <v>520</v>
      </c>
      <c r="G175" s="230"/>
      <c r="H175" s="230" t="s">
        <v>581</v>
      </c>
      <c r="I175" s="230" t="s">
        <v>516</v>
      </c>
      <c r="J175" s="230">
        <v>50</v>
      </c>
      <c r="K175" s="276"/>
    </row>
    <row r="176" spans="2:11" s="1" customFormat="1" ht="15" customHeight="1">
      <c r="B176" s="253"/>
      <c r="C176" s="230" t="s">
        <v>539</v>
      </c>
      <c r="D176" s="230"/>
      <c r="E176" s="230"/>
      <c r="F176" s="251" t="s">
        <v>520</v>
      </c>
      <c r="G176" s="230"/>
      <c r="H176" s="230" t="s">
        <v>581</v>
      </c>
      <c r="I176" s="230" t="s">
        <v>516</v>
      </c>
      <c r="J176" s="230">
        <v>50</v>
      </c>
      <c r="K176" s="276"/>
    </row>
    <row r="177" spans="2:11" s="1" customFormat="1" ht="15" customHeight="1">
      <c r="B177" s="253"/>
      <c r="C177" s="230" t="s">
        <v>101</v>
      </c>
      <c r="D177" s="230"/>
      <c r="E177" s="230"/>
      <c r="F177" s="251" t="s">
        <v>514</v>
      </c>
      <c r="G177" s="230"/>
      <c r="H177" s="230" t="s">
        <v>582</v>
      </c>
      <c r="I177" s="230" t="s">
        <v>583</v>
      </c>
      <c r="J177" s="230"/>
      <c r="K177" s="276"/>
    </row>
    <row r="178" spans="2:11" s="1" customFormat="1" ht="15" customHeight="1">
      <c r="B178" s="253"/>
      <c r="C178" s="230" t="s">
        <v>57</v>
      </c>
      <c r="D178" s="230"/>
      <c r="E178" s="230"/>
      <c r="F178" s="251" t="s">
        <v>514</v>
      </c>
      <c r="G178" s="230"/>
      <c r="H178" s="230" t="s">
        <v>584</v>
      </c>
      <c r="I178" s="230" t="s">
        <v>585</v>
      </c>
      <c r="J178" s="230">
        <v>1</v>
      </c>
      <c r="K178" s="276"/>
    </row>
    <row r="179" spans="2:11" s="1" customFormat="1" ht="15" customHeight="1">
      <c r="B179" s="253"/>
      <c r="C179" s="230" t="s">
        <v>53</v>
      </c>
      <c r="D179" s="230"/>
      <c r="E179" s="230"/>
      <c r="F179" s="251" t="s">
        <v>514</v>
      </c>
      <c r="G179" s="230"/>
      <c r="H179" s="230" t="s">
        <v>586</v>
      </c>
      <c r="I179" s="230" t="s">
        <v>516</v>
      </c>
      <c r="J179" s="230">
        <v>20</v>
      </c>
      <c r="K179" s="276"/>
    </row>
    <row r="180" spans="2:11" s="1" customFormat="1" ht="15" customHeight="1">
      <c r="B180" s="253"/>
      <c r="C180" s="230" t="s">
        <v>54</v>
      </c>
      <c r="D180" s="230"/>
      <c r="E180" s="230"/>
      <c r="F180" s="251" t="s">
        <v>514</v>
      </c>
      <c r="G180" s="230"/>
      <c r="H180" s="230" t="s">
        <v>587</v>
      </c>
      <c r="I180" s="230" t="s">
        <v>516</v>
      </c>
      <c r="J180" s="230">
        <v>255</v>
      </c>
      <c r="K180" s="276"/>
    </row>
    <row r="181" spans="2:11" s="1" customFormat="1" ht="15" customHeight="1">
      <c r="B181" s="253"/>
      <c r="C181" s="230" t="s">
        <v>102</v>
      </c>
      <c r="D181" s="230"/>
      <c r="E181" s="230"/>
      <c r="F181" s="251" t="s">
        <v>514</v>
      </c>
      <c r="G181" s="230"/>
      <c r="H181" s="230" t="s">
        <v>478</v>
      </c>
      <c r="I181" s="230" t="s">
        <v>516</v>
      </c>
      <c r="J181" s="230">
        <v>10</v>
      </c>
      <c r="K181" s="276"/>
    </row>
    <row r="182" spans="2:11" s="1" customFormat="1" ht="15" customHeight="1">
      <c r="B182" s="253"/>
      <c r="C182" s="230" t="s">
        <v>103</v>
      </c>
      <c r="D182" s="230"/>
      <c r="E182" s="230"/>
      <c r="F182" s="251" t="s">
        <v>514</v>
      </c>
      <c r="G182" s="230"/>
      <c r="H182" s="230" t="s">
        <v>588</v>
      </c>
      <c r="I182" s="230" t="s">
        <v>549</v>
      </c>
      <c r="J182" s="230"/>
      <c r="K182" s="276"/>
    </row>
    <row r="183" spans="2:11" s="1" customFormat="1" ht="15" customHeight="1">
      <c r="B183" s="253"/>
      <c r="C183" s="230" t="s">
        <v>589</v>
      </c>
      <c r="D183" s="230"/>
      <c r="E183" s="230"/>
      <c r="F183" s="251" t="s">
        <v>514</v>
      </c>
      <c r="G183" s="230"/>
      <c r="H183" s="230" t="s">
        <v>590</v>
      </c>
      <c r="I183" s="230" t="s">
        <v>549</v>
      </c>
      <c r="J183" s="230"/>
      <c r="K183" s="276"/>
    </row>
    <row r="184" spans="2:11" s="1" customFormat="1" ht="15" customHeight="1">
      <c r="B184" s="253"/>
      <c r="C184" s="230" t="s">
        <v>578</v>
      </c>
      <c r="D184" s="230"/>
      <c r="E184" s="230"/>
      <c r="F184" s="251" t="s">
        <v>514</v>
      </c>
      <c r="G184" s="230"/>
      <c r="H184" s="230" t="s">
        <v>591</v>
      </c>
      <c r="I184" s="230" t="s">
        <v>549</v>
      </c>
      <c r="J184" s="230"/>
      <c r="K184" s="276"/>
    </row>
    <row r="185" spans="2:11" s="1" customFormat="1" ht="15" customHeight="1">
      <c r="B185" s="253"/>
      <c r="C185" s="230" t="s">
        <v>105</v>
      </c>
      <c r="D185" s="230"/>
      <c r="E185" s="230"/>
      <c r="F185" s="251" t="s">
        <v>520</v>
      </c>
      <c r="G185" s="230"/>
      <c r="H185" s="230" t="s">
        <v>592</v>
      </c>
      <c r="I185" s="230" t="s">
        <v>516</v>
      </c>
      <c r="J185" s="230">
        <v>50</v>
      </c>
      <c r="K185" s="276"/>
    </row>
    <row r="186" spans="2:11" s="1" customFormat="1" ht="15" customHeight="1">
      <c r="B186" s="253"/>
      <c r="C186" s="230" t="s">
        <v>593</v>
      </c>
      <c r="D186" s="230"/>
      <c r="E186" s="230"/>
      <c r="F186" s="251" t="s">
        <v>520</v>
      </c>
      <c r="G186" s="230"/>
      <c r="H186" s="230" t="s">
        <v>594</v>
      </c>
      <c r="I186" s="230" t="s">
        <v>595</v>
      </c>
      <c r="J186" s="230"/>
      <c r="K186" s="276"/>
    </row>
    <row r="187" spans="2:11" s="1" customFormat="1" ht="15" customHeight="1">
      <c r="B187" s="253"/>
      <c r="C187" s="230" t="s">
        <v>596</v>
      </c>
      <c r="D187" s="230"/>
      <c r="E187" s="230"/>
      <c r="F187" s="251" t="s">
        <v>520</v>
      </c>
      <c r="G187" s="230"/>
      <c r="H187" s="230" t="s">
        <v>597</v>
      </c>
      <c r="I187" s="230" t="s">
        <v>595</v>
      </c>
      <c r="J187" s="230"/>
      <c r="K187" s="276"/>
    </row>
    <row r="188" spans="2:11" s="1" customFormat="1" ht="15" customHeight="1">
      <c r="B188" s="253"/>
      <c r="C188" s="230" t="s">
        <v>598</v>
      </c>
      <c r="D188" s="230"/>
      <c r="E188" s="230"/>
      <c r="F188" s="251" t="s">
        <v>520</v>
      </c>
      <c r="G188" s="230"/>
      <c r="H188" s="230" t="s">
        <v>599</v>
      </c>
      <c r="I188" s="230" t="s">
        <v>595</v>
      </c>
      <c r="J188" s="230"/>
      <c r="K188" s="276"/>
    </row>
    <row r="189" spans="2:11" s="1" customFormat="1" ht="15" customHeight="1">
      <c r="B189" s="253"/>
      <c r="C189" s="289" t="s">
        <v>600</v>
      </c>
      <c r="D189" s="230"/>
      <c r="E189" s="230"/>
      <c r="F189" s="251" t="s">
        <v>520</v>
      </c>
      <c r="G189" s="230"/>
      <c r="H189" s="230" t="s">
        <v>601</v>
      </c>
      <c r="I189" s="230" t="s">
        <v>602</v>
      </c>
      <c r="J189" s="290" t="s">
        <v>603</v>
      </c>
      <c r="K189" s="276"/>
    </row>
    <row r="190" spans="2:11" s="1" customFormat="1" ht="15" customHeight="1">
      <c r="B190" s="253"/>
      <c r="C190" s="289" t="s">
        <v>42</v>
      </c>
      <c r="D190" s="230"/>
      <c r="E190" s="230"/>
      <c r="F190" s="251" t="s">
        <v>514</v>
      </c>
      <c r="G190" s="230"/>
      <c r="H190" s="227" t="s">
        <v>604</v>
      </c>
      <c r="I190" s="230" t="s">
        <v>605</v>
      </c>
      <c r="J190" s="230"/>
      <c r="K190" s="276"/>
    </row>
    <row r="191" spans="2:11" s="1" customFormat="1" ht="15" customHeight="1">
      <c r="B191" s="253"/>
      <c r="C191" s="289" t="s">
        <v>606</v>
      </c>
      <c r="D191" s="230"/>
      <c r="E191" s="230"/>
      <c r="F191" s="251" t="s">
        <v>514</v>
      </c>
      <c r="G191" s="230"/>
      <c r="H191" s="230" t="s">
        <v>607</v>
      </c>
      <c r="I191" s="230" t="s">
        <v>549</v>
      </c>
      <c r="J191" s="230"/>
      <c r="K191" s="276"/>
    </row>
    <row r="192" spans="2:11" s="1" customFormat="1" ht="15" customHeight="1">
      <c r="B192" s="253"/>
      <c r="C192" s="289" t="s">
        <v>608</v>
      </c>
      <c r="D192" s="230"/>
      <c r="E192" s="230"/>
      <c r="F192" s="251" t="s">
        <v>514</v>
      </c>
      <c r="G192" s="230"/>
      <c r="H192" s="230" t="s">
        <v>609</v>
      </c>
      <c r="I192" s="230" t="s">
        <v>549</v>
      </c>
      <c r="J192" s="230"/>
      <c r="K192" s="276"/>
    </row>
    <row r="193" spans="2:11" s="1" customFormat="1" ht="15" customHeight="1">
      <c r="B193" s="253"/>
      <c r="C193" s="289" t="s">
        <v>610</v>
      </c>
      <c r="D193" s="230"/>
      <c r="E193" s="230"/>
      <c r="F193" s="251" t="s">
        <v>520</v>
      </c>
      <c r="G193" s="230"/>
      <c r="H193" s="230" t="s">
        <v>611</v>
      </c>
      <c r="I193" s="230" t="s">
        <v>549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612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613</v>
      </c>
      <c r="D200" s="292"/>
      <c r="E200" s="292"/>
      <c r="F200" s="292" t="s">
        <v>614</v>
      </c>
      <c r="G200" s="293"/>
      <c r="H200" s="351" t="s">
        <v>615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605</v>
      </c>
      <c r="D202" s="230"/>
      <c r="E202" s="230"/>
      <c r="F202" s="251" t="s">
        <v>43</v>
      </c>
      <c r="G202" s="230"/>
      <c r="H202" s="352" t="s">
        <v>616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44</v>
      </c>
      <c r="G203" s="230"/>
      <c r="H203" s="352" t="s">
        <v>617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47</v>
      </c>
      <c r="G204" s="230"/>
      <c r="H204" s="352" t="s">
        <v>618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45</v>
      </c>
      <c r="G205" s="230"/>
      <c r="H205" s="352" t="s">
        <v>619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46</v>
      </c>
      <c r="G206" s="230"/>
      <c r="H206" s="352" t="s">
        <v>620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561</v>
      </c>
      <c r="D208" s="230"/>
      <c r="E208" s="230"/>
      <c r="F208" s="251" t="s">
        <v>78</v>
      </c>
      <c r="G208" s="230"/>
      <c r="H208" s="352" t="s">
        <v>621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458</v>
      </c>
      <c r="G209" s="230"/>
      <c r="H209" s="352" t="s">
        <v>459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456</v>
      </c>
      <c r="G210" s="230"/>
      <c r="H210" s="352" t="s">
        <v>622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83</v>
      </c>
      <c r="G211" s="289"/>
      <c r="H211" s="353" t="s">
        <v>84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460</v>
      </c>
      <c r="G212" s="289"/>
      <c r="H212" s="353" t="s">
        <v>407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585</v>
      </c>
      <c r="D214" s="230"/>
      <c r="E214" s="230"/>
      <c r="F214" s="251">
        <v>1</v>
      </c>
      <c r="G214" s="289"/>
      <c r="H214" s="353" t="s">
        <v>623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624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625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626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HCUZCRXN6NH5-581495652-1937</_dlc_DocId>
    <_dlc_DocIdUrl xmlns="85f4b5cc-4033-44c7-b405-f5eed34c8154">
      <Url>https://spucr.sharepoint.com/sites/Portal/544101/_layouts/15/DocIdRedir.aspx?ID=HCUZCRXN6NH5-581495652-1937</Url>
      <Description>HCUZCRXN6NH5-581495652-1937</Description>
    </_dlc_DocIdUrl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7DFAAA-87E9-43A8-AF9A-8D9B3A1CAF19}"/>
</file>

<file path=customXml/itemProps2.xml><?xml version="1.0" encoding="utf-8"?>
<ds:datastoreItem xmlns:ds="http://schemas.openxmlformats.org/officeDocument/2006/customXml" ds:itemID="{F7902192-B725-4444-B23B-826176867B52}"/>
</file>

<file path=customXml/itemProps3.xml><?xml version="1.0" encoding="utf-8"?>
<ds:datastoreItem xmlns:ds="http://schemas.openxmlformats.org/officeDocument/2006/customXml" ds:itemID="{B41F5A02-BADB-440E-9967-6FB1C9FF4131}"/>
</file>

<file path=customXml/itemProps4.xml><?xml version="1.0" encoding="utf-8"?>
<ds:datastoreItem xmlns:ds="http://schemas.openxmlformats.org/officeDocument/2006/customXml" ds:itemID="{18EA30BF-EEEF-40D6-B082-F55D9393ED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Polní cesta C12</vt:lpstr>
      <vt:lpstr>VON - Vedlejší a ostatní ...</vt:lpstr>
      <vt:lpstr>Pokyny pro vyplnění</vt:lpstr>
      <vt:lpstr>'Rekapitulace stavby'!Názvy_tisku</vt:lpstr>
      <vt:lpstr>'SO-101 - Polní cesta C12'!Názvy_tisku</vt:lpstr>
      <vt:lpstr>'VON - Vedlejší a ostatní ...'!Názvy_tisku</vt:lpstr>
      <vt:lpstr>'Pokyny pro vyplnění'!Oblast_tisku</vt:lpstr>
      <vt:lpstr>'Rekapitulace stavby'!Oblast_tisku</vt:lpstr>
      <vt:lpstr>'SO-101 - Polní cesta C12'!Oblast_tisku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2023-03-06T12:59:26Z</dcterms:created>
  <dcterms:modified xsi:type="dcterms:W3CDTF">2023-03-06T13:00:58Z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8dfcc9e8-e33d-4349-84d6-f831134243d5</vt:lpwstr>
  </property>
</Properties>
</file>